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255" windowWidth="9720" windowHeight="7095" activeTab="3"/>
  </bookViews>
  <sheets>
    <sheet name="pnl" sheetId="1" r:id="rId1"/>
    <sheet name="bs" sheetId="2" r:id="rId2"/>
    <sheet name="eq" sheetId="3" r:id="rId3"/>
    <sheet name="cf" sheetId="4" r:id="rId4"/>
  </sheets>
  <definedNames>
    <definedName name="_xlnm.Print_Area" localSheetId="1">'bs'!$A$1:$H$66</definedName>
    <definedName name="_xlnm.Print_Area" localSheetId="3">'cf'!$A$1:$I$129</definedName>
    <definedName name="_xlnm.Print_Area" localSheetId="0">'pnl'!$A$1:$J$64</definedName>
  </definedNames>
  <calcPr fullCalcOnLoad="1"/>
</workbook>
</file>

<file path=xl/sharedStrings.xml><?xml version="1.0" encoding="utf-8"?>
<sst xmlns="http://schemas.openxmlformats.org/spreadsheetml/2006/main" count="170" uniqueCount="135">
  <si>
    <t>(Incorporated in Malaysia)</t>
  </si>
  <si>
    <t>RM'000</t>
  </si>
  <si>
    <t>Minority interests</t>
  </si>
  <si>
    <t>As at</t>
  </si>
  <si>
    <t>Current assets</t>
  </si>
  <si>
    <t>Cash and bank balances</t>
  </si>
  <si>
    <t>Current liabilities</t>
  </si>
  <si>
    <t>Share capital</t>
  </si>
  <si>
    <t>Deferred taxation</t>
  </si>
  <si>
    <t>Shareholders' Funds</t>
  </si>
  <si>
    <t>(The figures have not been audited)</t>
  </si>
  <si>
    <t>(Unaudited)</t>
  </si>
  <si>
    <t>CURRENT</t>
  </si>
  <si>
    <t>YEAR</t>
  </si>
  <si>
    <t>TODATE</t>
  </si>
  <si>
    <t>QUARTER</t>
  </si>
  <si>
    <t>Net current assets</t>
  </si>
  <si>
    <t>Revenue</t>
  </si>
  <si>
    <t>Property, plant and equipment</t>
  </si>
  <si>
    <t>Inventories</t>
  </si>
  <si>
    <t>Tax expense</t>
  </si>
  <si>
    <t>INDIVIDUAL QUARTER</t>
  </si>
  <si>
    <t>(Audited)</t>
  </si>
  <si>
    <t>CUMULATIVE QUARTERS</t>
  </si>
  <si>
    <t>Borrowings</t>
  </si>
  <si>
    <t xml:space="preserve"> CONDENSED CONSOLIDATED STATEMENT OF CHANGES IN EQUITY</t>
  </si>
  <si>
    <t xml:space="preserve">Share </t>
  </si>
  <si>
    <t>Capital</t>
  </si>
  <si>
    <t xml:space="preserve"> Profits</t>
  </si>
  <si>
    <t>Retained</t>
  </si>
  <si>
    <t>Total</t>
  </si>
  <si>
    <t>Financing costs</t>
  </si>
  <si>
    <t>Dividends</t>
  </si>
  <si>
    <t>should be read in conjunction with, this interim financial report.</t>
  </si>
  <si>
    <t xml:space="preserve"> should be read in conjunction with, this interim financial report.</t>
  </si>
  <si>
    <t xml:space="preserve"> CONDENSED CONSOLIDATED CASH FLOW STATEMENT</t>
  </si>
  <si>
    <t>Trade and other payables</t>
  </si>
  <si>
    <t>CONDENSED CONSOLIDATED INCOME STATEMENTS</t>
  </si>
  <si>
    <t xml:space="preserve">Investments </t>
  </si>
  <si>
    <t>Net loss for the year</t>
  </si>
  <si>
    <t>At 1 January 2002</t>
  </si>
  <si>
    <t>Tax refundable</t>
  </si>
  <si>
    <t>Non-cash items</t>
  </si>
  <si>
    <t xml:space="preserve">Operating profit before changes in working capital </t>
  </si>
  <si>
    <t>Changes in working capital</t>
  </si>
  <si>
    <t>Net changes in current assets</t>
  </si>
  <si>
    <t>Net changes in current liabilities</t>
  </si>
  <si>
    <t>- Dividend paid</t>
  </si>
  <si>
    <t>Net cash inflow from financing activities</t>
  </si>
  <si>
    <t>Cash and cash equivalents</t>
  </si>
  <si>
    <t xml:space="preserve">Note : </t>
  </si>
  <si>
    <t>Cash and cash equivalents included in the condensed consolidated cash flow statement comprise the following :</t>
  </si>
  <si>
    <t>Cash flows from investing activities</t>
  </si>
  <si>
    <t>Cash flows from financing activities</t>
  </si>
  <si>
    <t>- Borrowings</t>
  </si>
  <si>
    <t>Negative goodwill</t>
  </si>
  <si>
    <t>Adjustments for</t>
  </si>
  <si>
    <t>(Company No. 363120-V)</t>
  </si>
  <si>
    <t>Operating profit</t>
  </si>
  <si>
    <t>Share of profit of associates</t>
  </si>
  <si>
    <t>Profit before taxation</t>
  </si>
  <si>
    <t>Profit after taxation</t>
  </si>
  <si>
    <t>Increase in share capital</t>
  </si>
  <si>
    <t>- bonus issue</t>
  </si>
  <si>
    <t>- rights issue</t>
  </si>
  <si>
    <t>Tax paid</t>
  </si>
  <si>
    <t>- Rights issue</t>
  </si>
  <si>
    <t>Net increase in cash and cash equivalents</t>
  </si>
  <si>
    <t>A</t>
  </si>
  <si>
    <t>Acquisition of subsidiaries</t>
  </si>
  <si>
    <t>Receivables</t>
  </si>
  <si>
    <t>Payables</t>
  </si>
  <si>
    <t>Taxation</t>
  </si>
  <si>
    <t>Net assets acquired</t>
  </si>
  <si>
    <t>Less: Cash acquired</t>
  </si>
  <si>
    <t>Acquisition of subsidiaries net of cash acquired (Note A)</t>
  </si>
  <si>
    <t>DXN HOLDINGS BHD</t>
  </si>
  <si>
    <t xml:space="preserve"> CONDENSED CONSOLIDATED CASH FLOW STATEMENT (Cont'd)</t>
  </si>
  <si>
    <t>B</t>
  </si>
  <si>
    <t>Provision for taxation</t>
  </si>
  <si>
    <t>- public issue</t>
  </si>
  <si>
    <t xml:space="preserve"> </t>
  </si>
  <si>
    <t>Dividend payable</t>
  </si>
  <si>
    <t>- interim dividend</t>
  </si>
  <si>
    <t>- Public Issue</t>
  </si>
  <si>
    <t>Cash inflow on acquisition of subsidiaries</t>
  </si>
  <si>
    <t>Purchase consideration, satisfied in share</t>
  </si>
  <si>
    <t>Purchase consideration, satisfied in cash</t>
  </si>
  <si>
    <t>Interest paid</t>
  </si>
  <si>
    <t>Interest received</t>
  </si>
  <si>
    <t>Interest expenses</t>
  </si>
  <si>
    <t>Interest income</t>
  </si>
  <si>
    <t>Other investments</t>
  </si>
  <si>
    <t>Trade and other receivables</t>
  </si>
  <si>
    <t xml:space="preserve"> CONDENSED CONSOLIDATED BALANCE SHEET AT 29 FEBRUARY 2004</t>
  </si>
  <si>
    <t>Deferred tax assets</t>
  </si>
  <si>
    <t>Goodwill on acquisition</t>
  </si>
  <si>
    <t>Employee benefits</t>
  </si>
  <si>
    <t>Effect of changes in accounting policy</t>
  </si>
  <si>
    <t xml:space="preserve"> - MASB 29 Employee Benefits</t>
  </si>
  <si>
    <t>At 1 March 2003, as previously stated</t>
  </si>
  <si>
    <t>At 1 March 2003, as restated</t>
  </si>
  <si>
    <t>- executive share options</t>
  </si>
  <si>
    <t>Revenue reserves</t>
  </si>
  <si>
    <t>- ESOS</t>
  </si>
  <si>
    <t>Effect of foreign exchange rate changes on cash balances</t>
  </si>
  <si>
    <t>Other investment</t>
  </si>
  <si>
    <t>Goodwill</t>
  </si>
  <si>
    <t>Premium</t>
  </si>
  <si>
    <t>Foreign Currency</t>
  </si>
  <si>
    <t>TranslationReserve</t>
  </si>
  <si>
    <t>Share premium</t>
  </si>
  <si>
    <t>Foreign currency translation reserve</t>
  </si>
  <si>
    <t>Q3 Cumulative</t>
  </si>
  <si>
    <t>FOR THE YEAR ENDED 29 FEBRUARY 2004</t>
  </si>
  <si>
    <t>Earnings per shares (sen)</t>
  </si>
  <si>
    <t xml:space="preserve">Dilutive earnings per share (sen) </t>
  </si>
  <si>
    <t>(Restated)</t>
  </si>
  <si>
    <t>At 29 February 2004</t>
  </si>
  <si>
    <t>Net cash generated from operating activities</t>
  </si>
  <si>
    <t>Net cash inflow from investing activities</t>
  </si>
  <si>
    <t>Cash and cash equivalents at 29 February 2004 (Note B)</t>
  </si>
  <si>
    <t>Cash and cash equivalents at 1 March 2003</t>
  </si>
  <si>
    <t xml:space="preserve">There are no comparative figures as no Condensed Consolidated Cash Flow Statement was prepared for the period ended 28 February 2003. </t>
  </si>
  <si>
    <t>There are no comparative figures as no Condensed Consolidated Income Statement was prepared for the year ended 28 February 2003.</t>
  </si>
  <si>
    <t>There are no comparative figures as no Condensed Consolidated Statement of Changes In Equity was prepared for the year ended 28 February 2003</t>
  </si>
  <si>
    <t>Less: Deferred payment</t>
  </si>
  <si>
    <t>Net profit for the period/year</t>
  </si>
  <si>
    <t>Net profit for the year</t>
  </si>
  <si>
    <t>Exchange differences on translation of the financial statement of foreign subsidiaries</t>
  </si>
  <si>
    <t>Share issue expenses</t>
  </si>
  <si>
    <t>- Share issue expenses</t>
  </si>
  <si>
    <t>The notes set out on pages 6 to 11 form an integral part of, and,</t>
  </si>
  <si>
    <t xml:space="preserve">The notes set out on pages 6 to 11 form an integral part of, and, </t>
  </si>
  <si>
    <t>- acquisition of subsidiaries &amp; associates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</si>
</sst>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_);\(0\)"/>
    <numFmt numFmtId="195" formatCode="d/m/yyyy"/>
    <numFmt numFmtId="196" formatCode="_(* #,##0.0_);_(* \(#,##0.0\);_(* &quot;-&quot;?_);_(@_)"/>
    <numFmt numFmtId="197" formatCode="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"/>
    <numFmt numFmtId="202" formatCode="0.0"/>
  </numFmts>
  <fonts count="1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91" fontId="0" fillId="0" borderId="0" xfId="15" applyNumberFormat="1" applyFont="1" applyBorder="1" applyAlignment="1">
      <alignment/>
    </xf>
    <xf numFmtId="191" fontId="0" fillId="0" borderId="1" xfId="15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191" fontId="0" fillId="0" borderId="2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91" fontId="0" fillId="0" borderId="0" xfId="15" applyNumberFormat="1" applyFont="1" applyBorder="1" applyAlignment="1">
      <alignment horizontal="center"/>
    </xf>
    <xf numFmtId="191" fontId="0" fillId="0" borderId="3" xfId="15" applyNumberFormat="1" applyFont="1" applyBorder="1" applyAlignment="1">
      <alignment/>
    </xf>
    <xf numFmtId="191" fontId="0" fillId="0" borderId="4" xfId="15" applyNumberFormat="1" applyFont="1" applyBorder="1" applyAlignment="1">
      <alignment/>
    </xf>
    <xf numFmtId="191" fontId="0" fillId="0" borderId="5" xfId="15" applyNumberFormat="1" applyFont="1" applyBorder="1" applyAlignment="1">
      <alignment/>
    </xf>
    <xf numFmtId="191" fontId="0" fillId="0" borderId="6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9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/>
    </xf>
    <xf numFmtId="191" fontId="0" fillId="0" borderId="0" xfId="15" applyNumberFormat="1" applyFont="1" applyAlignment="1">
      <alignment/>
    </xf>
    <xf numFmtId="191" fontId="0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91" fontId="4" fillId="0" borderId="0" xfId="15" applyNumberFormat="1" applyFont="1" applyAlignment="1">
      <alignment/>
    </xf>
    <xf numFmtId="0" fontId="0" fillId="0" borderId="0" xfId="0" applyFont="1" applyBorder="1" applyAlignment="1" quotePrefix="1">
      <alignment horizontal="center"/>
    </xf>
    <xf numFmtId="43" fontId="0" fillId="0" borderId="0" xfId="15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91" fontId="0" fillId="0" borderId="7" xfId="15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1" xfId="15" applyNumberFormat="1" applyFont="1" applyBorder="1" applyAlignment="1">
      <alignment horizontal="center"/>
    </xf>
    <xf numFmtId="191" fontId="1" fillId="0" borderId="0" xfId="15" applyNumberFormat="1" applyFont="1" applyBorder="1" applyAlignment="1">
      <alignment horizontal="center"/>
    </xf>
    <xf numFmtId="197" fontId="0" fillId="0" borderId="0" xfId="15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right"/>
    </xf>
    <xf numFmtId="43" fontId="0" fillId="2" borderId="7" xfId="15" applyNumberFormat="1" applyFont="1" applyFill="1" applyBorder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Border="1" applyAlignment="1">
      <alignment wrapText="1"/>
    </xf>
    <xf numFmtId="1" fontId="0" fillId="0" borderId="0" xfId="15" applyNumberFormat="1" applyFont="1" applyBorder="1" applyAlignment="1">
      <alignment/>
    </xf>
    <xf numFmtId="9" fontId="0" fillId="0" borderId="0" xfId="2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3</xdr:col>
      <xdr:colOff>476250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24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workbookViewId="0" topLeftCell="A35">
      <selection activeCell="E46" sqref="E46"/>
    </sheetView>
  </sheetViews>
  <sheetFormatPr defaultColWidth="9.33203125" defaultRowHeight="13.5" customHeight="1"/>
  <cols>
    <col min="1" max="1" width="3.83203125" style="17" customWidth="1"/>
    <col min="2" max="2" width="3.83203125" style="1" customWidth="1"/>
    <col min="3" max="3" width="1.83203125" style="1" customWidth="1"/>
    <col min="4" max="4" width="43.16015625" style="1" customWidth="1"/>
    <col min="5" max="5" width="26.33203125" style="1" customWidth="1"/>
    <col min="6" max="7" width="1.83203125" style="2" customWidth="1"/>
    <col min="8" max="8" width="24.5" style="1" customWidth="1"/>
    <col min="9" max="9" width="1.83203125" style="2" customWidth="1"/>
    <col min="10" max="10" width="1.83203125" style="1" customWidth="1"/>
    <col min="11" max="11" width="15.16015625" style="29" hidden="1" customWidth="1"/>
    <col min="12" max="16384" width="9.33203125" style="1" customWidth="1"/>
  </cols>
  <sheetData>
    <row r="1" spans="1:10" ht="13.5" customHeight="1">
      <c r="A1" s="7"/>
      <c r="B1" s="2"/>
      <c r="C1" s="2"/>
      <c r="D1" s="2"/>
      <c r="E1" s="2"/>
      <c r="H1" s="2"/>
      <c r="J1" s="2"/>
    </row>
    <row r="2" spans="1:10" ht="13.5" customHeight="1">
      <c r="A2" s="7"/>
      <c r="B2" s="2"/>
      <c r="C2" s="2"/>
      <c r="D2" s="2"/>
      <c r="E2" s="2"/>
      <c r="H2" s="2"/>
      <c r="J2" s="2"/>
    </row>
    <row r="3" spans="1:10" ht="13.5" customHeight="1">
      <c r="A3" s="7"/>
      <c r="B3" s="2"/>
      <c r="C3" s="2"/>
      <c r="D3" s="2"/>
      <c r="E3" s="2"/>
      <c r="H3" s="2"/>
      <c r="J3" s="2"/>
    </row>
    <row r="4" spans="1:11" s="26" customFormat="1" ht="13.5" customHeight="1">
      <c r="A4" s="53" t="s">
        <v>76</v>
      </c>
      <c r="B4" s="53"/>
      <c r="C4" s="53"/>
      <c r="D4" s="53"/>
      <c r="E4" s="53"/>
      <c r="F4" s="53"/>
      <c r="G4" s="53"/>
      <c r="H4" s="53"/>
      <c r="I4" s="53"/>
      <c r="J4" s="53"/>
      <c r="K4" s="32"/>
    </row>
    <row r="5" spans="1:10" ht="13.5" customHeight="1">
      <c r="A5" s="54" t="s">
        <v>57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3.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3.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3.5" customHeight="1">
      <c r="A8" s="45"/>
      <c r="B8" s="3"/>
      <c r="C8" s="3"/>
      <c r="D8" s="3"/>
      <c r="E8" s="3"/>
      <c r="F8" s="3"/>
      <c r="G8" s="3"/>
      <c r="H8" s="3"/>
      <c r="I8" s="3"/>
      <c r="J8" s="3"/>
    </row>
    <row r="9" spans="1:10" ht="13.5" customHeight="1">
      <c r="A9" s="45"/>
      <c r="B9" s="3"/>
      <c r="C9" s="3"/>
      <c r="D9" s="3"/>
      <c r="E9" s="3"/>
      <c r="F9" s="3"/>
      <c r="G9" s="3"/>
      <c r="H9" s="3"/>
      <c r="I9" s="3"/>
      <c r="J9" s="3"/>
    </row>
    <row r="10" spans="1:10" ht="13.5" customHeight="1">
      <c r="A10" s="54" t="s">
        <v>37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3.5" customHeight="1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3.5" customHeight="1">
      <c r="A12" s="57" t="s">
        <v>10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3.5" customHeight="1">
      <c r="A13" s="46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3.5" customHeight="1">
      <c r="A14" s="3"/>
      <c r="B14" s="6"/>
      <c r="C14" s="3"/>
      <c r="D14" s="3"/>
      <c r="E14" s="3"/>
      <c r="F14" s="3"/>
      <c r="G14" s="3"/>
      <c r="H14" s="3"/>
      <c r="I14" s="3"/>
      <c r="J14" s="3"/>
    </row>
    <row r="15" spans="1:10" ht="13.5" customHeight="1">
      <c r="A15" s="3"/>
      <c r="B15" s="6"/>
      <c r="C15" s="3"/>
      <c r="D15" s="3"/>
      <c r="E15" s="2"/>
      <c r="G15" s="3"/>
      <c r="H15" s="2"/>
      <c r="I15" s="28"/>
      <c r="J15" s="3"/>
    </row>
    <row r="16" spans="1:10" ht="13.5" customHeight="1">
      <c r="A16" s="7"/>
      <c r="B16" s="2"/>
      <c r="C16" s="2"/>
      <c r="D16" s="2"/>
      <c r="E16" s="54" t="s">
        <v>21</v>
      </c>
      <c r="F16" s="54"/>
      <c r="H16" s="54" t="s">
        <v>23</v>
      </c>
      <c r="I16" s="54"/>
      <c r="J16" s="2"/>
    </row>
    <row r="17" spans="1:10" ht="13.5" customHeight="1">
      <c r="A17" s="7"/>
      <c r="B17" s="2"/>
      <c r="C17" s="2"/>
      <c r="D17" s="2"/>
      <c r="E17" s="28" t="s">
        <v>12</v>
      </c>
      <c r="F17" s="7"/>
      <c r="G17" s="7"/>
      <c r="H17" s="28" t="s">
        <v>12</v>
      </c>
      <c r="I17" s="7"/>
      <c r="J17" s="2"/>
    </row>
    <row r="18" spans="1:11" s="9" customFormat="1" ht="13.5" customHeight="1">
      <c r="A18" s="3"/>
      <c r="B18" s="8"/>
      <c r="C18" s="8"/>
      <c r="D18" s="8"/>
      <c r="E18" s="3" t="s">
        <v>13</v>
      </c>
      <c r="F18" s="7"/>
      <c r="G18" s="7"/>
      <c r="H18" s="3" t="s">
        <v>13</v>
      </c>
      <c r="I18" s="3"/>
      <c r="J18" s="8"/>
      <c r="K18" s="30"/>
    </row>
    <row r="19" spans="1:11" s="9" customFormat="1" ht="13.5" customHeight="1">
      <c r="A19" s="3"/>
      <c r="B19" s="8"/>
      <c r="C19" s="8"/>
      <c r="D19" s="8"/>
      <c r="E19" s="3" t="s">
        <v>15</v>
      </c>
      <c r="F19" s="3"/>
      <c r="G19" s="3"/>
      <c r="H19" s="3" t="s">
        <v>14</v>
      </c>
      <c r="I19" s="3"/>
      <c r="J19" s="8"/>
      <c r="K19" s="30"/>
    </row>
    <row r="20" spans="1:10" ht="13.5" customHeight="1">
      <c r="A20" s="7"/>
      <c r="B20" s="2"/>
      <c r="C20" s="2"/>
      <c r="D20" s="2"/>
      <c r="E20" s="10">
        <v>38046</v>
      </c>
      <c r="F20" s="10"/>
      <c r="G20" s="7"/>
      <c r="H20" s="10">
        <f>+E20</f>
        <v>38046</v>
      </c>
      <c r="I20" s="10"/>
      <c r="J20" s="2"/>
    </row>
    <row r="21" spans="1:10" ht="13.5" customHeight="1">
      <c r="A21" s="7"/>
      <c r="B21" s="2"/>
      <c r="C21" s="2"/>
      <c r="D21" s="2"/>
      <c r="E21" s="3" t="s">
        <v>1</v>
      </c>
      <c r="F21" s="3"/>
      <c r="G21" s="7"/>
      <c r="H21" s="3" t="s">
        <v>1</v>
      </c>
      <c r="I21" s="3"/>
      <c r="J21" s="2"/>
    </row>
    <row r="22" spans="1:10" ht="13.5" customHeight="1">
      <c r="A22" s="7"/>
      <c r="B22" s="2"/>
      <c r="C22" s="2"/>
      <c r="D22" s="2"/>
      <c r="E22" s="3"/>
      <c r="F22" s="3"/>
      <c r="G22" s="7"/>
      <c r="H22" s="3"/>
      <c r="I22" s="3"/>
      <c r="J22" s="2"/>
    </row>
    <row r="23" spans="1:11" ht="13.5" customHeight="1">
      <c r="A23" s="7"/>
      <c r="B23" s="2"/>
      <c r="C23" s="2"/>
      <c r="D23" s="2"/>
      <c r="E23" s="3"/>
      <c r="F23" s="3"/>
      <c r="G23" s="7"/>
      <c r="H23" s="3"/>
      <c r="I23" s="3"/>
      <c r="J23" s="2"/>
      <c r="K23" s="29" t="s">
        <v>113</v>
      </c>
    </row>
    <row r="24" spans="1:11" ht="13.5" customHeight="1" thickBot="1">
      <c r="A24" s="7"/>
      <c r="B24" s="2" t="s">
        <v>17</v>
      </c>
      <c r="C24" s="2"/>
      <c r="D24" s="2"/>
      <c r="E24" s="38">
        <f>H24-K24</f>
        <v>37438</v>
      </c>
      <c r="F24" s="12"/>
      <c r="G24" s="12"/>
      <c r="H24" s="38">
        <v>104274</v>
      </c>
      <c r="I24" s="12"/>
      <c r="J24" s="2"/>
      <c r="K24" s="38">
        <v>66836</v>
      </c>
    </row>
    <row r="25" spans="1:11" ht="13.5" customHeight="1" thickTop="1">
      <c r="A25" s="7"/>
      <c r="B25" s="2"/>
      <c r="C25" s="2"/>
      <c r="D25" s="2"/>
      <c r="E25" s="12"/>
      <c r="F25" s="12"/>
      <c r="G25" s="12"/>
      <c r="H25" s="12"/>
      <c r="I25" s="12"/>
      <c r="J25" s="2"/>
      <c r="K25" s="12"/>
    </row>
    <row r="26" spans="1:11" ht="13.5" customHeight="1">
      <c r="A26" s="7"/>
      <c r="B26" s="2" t="s">
        <v>58</v>
      </c>
      <c r="C26" s="2"/>
      <c r="D26" s="2"/>
      <c r="E26" s="12">
        <f>H26-K26</f>
        <v>5716</v>
      </c>
      <c r="F26" s="12"/>
      <c r="G26" s="12"/>
      <c r="H26" s="12">
        <v>20050</v>
      </c>
      <c r="I26" s="12"/>
      <c r="J26" s="2"/>
      <c r="K26" s="12">
        <v>14334</v>
      </c>
    </row>
    <row r="27" spans="1:11" ht="13.5" customHeight="1">
      <c r="A27" s="7"/>
      <c r="B27" s="11"/>
      <c r="C27" s="2"/>
      <c r="D27" s="2"/>
      <c r="E27" s="52"/>
      <c r="F27" s="12"/>
      <c r="G27" s="12"/>
      <c r="H27" s="12"/>
      <c r="I27" s="12"/>
      <c r="J27" s="2"/>
      <c r="K27" s="12"/>
    </row>
    <row r="28" spans="1:11" ht="13.5" customHeight="1">
      <c r="A28" s="7"/>
      <c r="B28" s="2" t="s">
        <v>31</v>
      </c>
      <c r="C28" s="2"/>
      <c r="D28" s="2"/>
      <c r="E28" s="12">
        <f>H28-K28</f>
        <v>-201</v>
      </c>
      <c r="F28" s="12"/>
      <c r="G28" s="12"/>
      <c r="H28" s="12">
        <v>-1063</v>
      </c>
      <c r="I28" s="12"/>
      <c r="J28" s="2"/>
      <c r="K28" s="12">
        <v>-862</v>
      </c>
    </row>
    <row r="29" spans="1:11" ht="13.5" customHeight="1">
      <c r="A29" s="7"/>
      <c r="B29" s="2"/>
      <c r="C29" s="2"/>
      <c r="D29" s="2"/>
      <c r="E29" s="12"/>
      <c r="F29" s="12"/>
      <c r="G29" s="12"/>
      <c r="H29" s="12"/>
      <c r="I29" s="12"/>
      <c r="J29" s="2"/>
      <c r="K29" s="12"/>
    </row>
    <row r="30" spans="1:12" ht="13.5" customHeight="1">
      <c r="A30" s="7"/>
      <c r="B30" s="2" t="s">
        <v>59</v>
      </c>
      <c r="C30" s="2"/>
      <c r="D30" s="5"/>
      <c r="E30" s="12">
        <f>H30-K30</f>
        <v>43</v>
      </c>
      <c r="F30" s="12"/>
      <c r="G30" s="12"/>
      <c r="H30" s="12">
        <v>61</v>
      </c>
      <c r="I30" s="12"/>
      <c r="J30" s="2"/>
      <c r="K30" s="12">
        <v>18</v>
      </c>
      <c r="L30" s="27"/>
    </row>
    <row r="31" spans="1:11" ht="13.5" customHeight="1">
      <c r="A31" s="7"/>
      <c r="B31" s="11"/>
      <c r="C31" s="2"/>
      <c r="D31" s="2"/>
      <c r="E31" s="13"/>
      <c r="F31" s="12"/>
      <c r="G31" s="12"/>
      <c r="H31" s="13"/>
      <c r="I31" s="12"/>
      <c r="J31" s="2"/>
      <c r="K31" s="13"/>
    </row>
    <row r="32" spans="1:11" ht="13.5" customHeight="1">
      <c r="A32" s="7"/>
      <c r="B32" s="2" t="s">
        <v>60</v>
      </c>
      <c r="C32" s="2"/>
      <c r="D32" s="2"/>
      <c r="E32" s="12">
        <f>SUM(E26:E30)</f>
        <v>5558</v>
      </c>
      <c r="F32" s="12"/>
      <c r="G32" s="12"/>
      <c r="H32" s="12">
        <f>SUM(H26:H30)</f>
        <v>19048</v>
      </c>
      <c r="I32" s="12"/>
      <c r="J32" s="2"/>
      <c r="K32" s="12">
        <f>SUM(K26:K30)</f>
        <v>13490</v>
      </c>
    </row>
    <row r="33" spans="1:11" ht="13.5" customHeight="1">
      <c r="A33" s="7"/>
      <c r="B33" s="2"/>
      <c r="C33" s="2"/>
      <c r="D33" s="2"/>
      <c r="E33" s="12"/>
      <c r="F33" s="12"/>
      <c r="G33" s="12"/>
      <c r="H33" s="12"/>
      <c r="I33" s="12"/>
      <c r="J33" s="2"/>
      <c r="K33" s="12"/>
    </row>
    <row r="34" spans="1:11" ht="13.5" customHeight="1">
      <c r="A34" s="7"/>
      <c r="B34" s="2" t="s">
        <v>20</v>
      </c>
      <c r="C34" s="2"/>
      <c r="D34" s="2"/>
      <c r="E34" s="12">
        <f>H34-K34</f>
        <v>-179</v>
      </c>
      <c r="F34" s="12"/>
      <c r="G34" s="12"/>
      <c r="H34" s="12">
        <v>-2843</v>
      </c>
      <c r="I34" s="12"/>
      <c r="J34" s="2"/>
      <c r="K34" s="12">
        <v>-2664</v>
      </c>
    </row>
    <row r="35" spans="1:11" ht="13.5" customHeight="1">
      <c r="A35" s="7"/>
      <c r="B35" s="2"/>
      <c r="C35" s="2"/>
      <c r="D35" s="2"/>
      <c r="E35" s="13"/>
      <c r="F35" s="12"/>
      <c r="G35" s="12"/>
      <c r="H35" s="13"/>
      <c r="I35" s="12"/>
      <c r="J35" s="2"/>
      <c r="K35" s="13"/>
    </row>
    <row r="36" spans="1:11" ht="13.5" customHeight="1">
      <c r="A36" s="7"/>
      <c r="B36" s="2" t="s">
        <v>61</v>
      </c>
      <c r="C36" s="2"/>
      <c r="D36" s="2"/>
      <c r="E36" s="12">
        <f>SUM(E32:E34)</f>
        <v>5379</v>
      </c>
      <c r="F36" s="12"/>
      <c r="G36" s="12"/>
      <c r="H36" s="12">
        <f>SUM(H32:H34)</f>
        <v>16205</v>
      </c>
      <c r="I36" s="12"/>
      <c r="J36" s="2"/>
      <c r="K36" s="12">
        <f>SUM(K32:K34)</f>
        <v>10826</v>
      </c>
    </row>
    <row r="37" spans="1:11" ht="13.5" customHeight="1">
      <c r="A37" s="7"/>
      <c r="B37" s="11"/>
      <c r="C37" s="2"/>
      <c r="D37" s="14"/>
      <c r="E37" s="12"/>
      <c r="F37" s="12"/>
      <c r="G37" s="12"/>
      <c r="H37" s="12"/>
      <c r="I37" s="12"/>
      <c r="J37" s="2"/>
      <c r="K37" s="12"/>
    </row>
    <row r="38" spans="1:11" ht="13.5" customHeight="1">
      <c r="A38" s="7"/>
      <c r="B38" s="2" t="s">
        <v>2</v>
      </c>
      <c r="C38" s="2"/>
      <c r="D38" s="2"/>
      <c r="E38" s="12">
        <v>0</v>
      </c>
      <c r="F38" s="12"/>
      <c r="G38" s="12"/>
      <c r="H38" s="12">
        <v>0</v>
      </c>
      <c r="I38" s="12"/>
      <c r="J38" s="2"/>
      <c r="K38" s="12">
        <v>0</v>
      </c>
    </row>
    <row r="39" spans="1:11" ht="13.5" customHeight="1">
      <c r="A39" s="7"/>
      <c r="B39" s="2"/>
      <c r="C39" s="2"/>
      <c r="D39" s="2"/>
      <c r="E39" s="13"/>
      <c r="F39" s="12"/>
      <c r="G39" s="12"/>
      <c r="H39" s="13"/>
      <c r="I39" s="12"/>
      <c r="J39" s="2"/>
      <c r="K39" s="13"/>
    </row>
    <row r="40" spans="1:11" ht="13.5" customHeight="1" thickBot="1">
      <c r="A40" s="7"/>
      <c r="B40" s="2" t="s">
        <v>127</v>
      </c>
      <c r="C40" s="2"/>
      <c r="D40" s="2"/>
      <c r="E40" s="15">
        <f>SUM(E36:E38)</f>
        <v>5379</v>
      </c>
      <c r="F40" s="12"/>
      <c r="G40" s="12"/>
      <c r="H40" s="15">
        <f>SUM(H36:H38)</f>
        <v>16205</v>
      </c>
      <c r="I40" s="12"/>
      <c r="J40" s="2"/>
      <c r="K40" s="15">
        <f>SUM(K36:K38)</f>
        <v>10826</v>
      </c>
    </row>
    <row r="41" spans="1:11" ht="13.5" customHeight="1" thickTop="1">
      <c r="A41" s="7"/>
      <c r="B41" s="2"/>
      <c r="C41" s="2"/>
      <c r="D41" s="2"/>
      <c r="E41" s="12"/>
      <c r="F41" s="12"/>
      <c r="G41" s="12"/>
      <c r="H41" s="12"/>
      <c r="I41" s="12"/>
      <c r="J41" s="2"/>
      <c r="K41" s="12"/>
    </row>
    <row r="42" spans="1:11" ht="13.5" customHeight="1">
      <c r="A42" s="7"/>
      <c r="B42" s="11"/>
      <c r="C42" s="2"/>
      <c r="D42" s="2"/>
      <c r="E42" s="12"/>
      <c r="F42" s="12"/>
      <c r="G42" s="12"/>
      <c r="H42" s="12"/>
      <c r="I42" s="12"/>
      <c r="J42" s="2"/>
      <c r="K42" s="12"/>
    </row>
    <row r="43" spans="1:11" ht="13.5" customHeight="1">
      <c r="A43" s="7"/>
      <c r="B43" s="2"/>
      <c r="C43" s="2"/>
      <c r="D43" s="2"/>
      <c r="E43" s="12"/>
      <c r="F43" s="12"/>
      <c r="G43" s="12"/>
      <c r="H43" s="12"/>
      <c r="I43" s="12"/>
      <c r="J43" s="2"/>
      <c r="K43" s="12"/>
    </row>
    <row r="44" spans="1:11" ht="13.5" customHeight="1" thickBot="1">
      <c r="A44" s="7"/>
      <c r="B44" s="2" t="s">
        <v>115</v>
      </c>
      <c r="C44" s="2"/>
      <c r="D44" s="2"/>
      <c r="E44" s="48">
        <f>E40/149908*100</f>
        <v>3.5882007631347226</v>
      </c>
      <c r="F44" s="16"/>
      <c r="G44" s="16"/>
      <c r="H44" s="48">
        <f>H40/185415*100</f>
        <v>8.739853841382844</v>
      </c>
      <c r="I44" s="16"/>
      <c r="J44" s="2"/>
      <c r="K44" s="48">
        <f>K40/167542*100</f>
        <v>6.461663344116698</v>
      </c>
    </row>
    <row r="45" spans="1:10" ht="13.5" customHeight="1" thickTop="1">
      <c r="A45" s="7"/>
      <c r="B45" s="2"/>
      <c r="C45" s="2"/>
      <c r="D45" s="2"/>
      <c r="E45" s="16"/>
      <c r="H45" s="16"/>
      <c r="J45" s="2"/>
    </row>
    <row r="46" spans="1:11" ht="13.5" customHeight="1" thickBot="1">
      <c r="A46" s="7"/>
      <c r="B46" s="2" t="s">
        <v>116</v>
      </c>
      <c r="C46" s="2"/>
      <c r="D46" s="2"/>
      <c r="E46" s="48">
        <f>E40/150295*100</f>
        <v>3.5789613759606107</v>
      </c>
      <c r="F46" s="16"/>
      <c r="G46" s="16"/>
      <c r="H46" s="48">
        <f>H40/185519*100</f>
        <v>8.734954371250383</v>
      </c>
      <c r="I46" s="16"/>
      <c r="J46" s="2"/>
      <c r="K46" s="48">
        <f>K42/167542*100</f>
        <v>0</v>
      </c>
    </row>
    <row r="47" spans="1:10" ht="13.5" customHeight="1" thickTop="1">
      <c r="A47" s="7"/>
      <c r="B47" s="2"/>
      <c r="C47" s="2"/>
      <c r="D47" s="2"/>
      <c r="E47" s="2"/>
      <c r="H47" s="2"/>
      <c r="J47" s="2"/>
    </row>
    <row r="48" spans="1:10" ht="13.5" customHeight="1">
      <c r="A48" s="7"/>
      <c r="B48" s="59" t="s">
        <v>124</v>
      </c>
      <c r="C48" s="59"/>
      <c r="D48" s="59"/>
      <c r="E48" s="59"/>
      <c r="F48" s="59"/>
      <c r="G48" s="59"/>
      <c r="H48" s="59"/>
      <c r="I48" s="59"/>
      <c r="J48" s="59"/>
    </row>
    <row r="49" spans="1:10" ht="13.5" customHeight="1">
      <c r="A49" s="7"/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3.5" customHeight="1">
      <c r="A50" s="7"/>
      <c r="B50" s="2"/>
      <c r="C50" s="2"/>
      <c r="D50" s="2"/>
      <c r="E50" s="2"/>
      <c r="H50" s="2"/>
      <c r="J50" s="2"/>
    </row>
    <row r="51" spans="1:10" ht="13.5" customHeight="1">
      <c r="A51" s="7"/>
      <c r="B51" s="2"/>
      <c r="C51" s="2"/>
      <c r="D51" s="2"/>
      <c r="E51" s="2"/>
      <c r="H51" s="2"/>
      <c r="J51" s="2"/>
    </row>
    <row r="52" spans="1:10" ht="13.5" customHeight="1">
      <c r="A52" s="7"/>
      <c r="B52" s="2"/>
      <c r="C52" s="2"/>
      <c r="D52" s="2"/>
      <c r="E52" s="2"/>
      <c r="H52" s="2"/>
      <c r="J52" s="2"/>
    </row>
    <row r="53" spans="1:10" ht="13.5" customHeight="1">
      <c r="A53" s="7"/>
      <c r="B53" s="2"/>
      <c r="C53" s="2"/>
      <c r="D53" s="2"/>
      <c r="E53" s="2"/>
      <c r="H53" s="2"/>
      <c r="J53" s="2"/>
    </row>
    <row r="54" spans="1:10" ht="13.5" customHeight="1">
      <c r="A54" s="7"/>
      <c r="B54" s="2"/>
      <c r="C54" s="2"/>
      <c r="D54" s="2"/>
      <c r="E54" s="2"/>
      <c r="H54" s="2"/>
      <c r="J54" s="2"/>
    </row>
    <row r="55" spans="1:10" ht="13.5" customHeight="1">
      <c r="A55" s="7"/>
      <c r="B55" s="2"/>
      <c r="C55" s="2"/>
      <c r="D55" s="2"/>
      <c r="E55" s="2"/>
      <c r="H55" s="2"/>
      <c r="J55" s="2"/>
    </row>
    <row r="56" spans="1:10" ht="13.5" customHeight="1">
      <c r="A56" s="7"/>
      <c r="B56" s="2"/>
      <c r="C56" s="2"/>
      <c r="D56" s="2"/>
      <c r="E56" s="2"/>
      <c r="H56" s="2"/>
      <c r="J56" s="2"/>
    </row>
    <row r="57" spans="1:10" ht="13.5" customHeight="1">
      <c r="A57" s="7"/>
      <c r="B57" s="2"/>
      <c r="C57" s="2"/>
      <c r="D57" s="2"/>
      <c r="E57" s="2"/>
      <c r="H57" s="2"/>
      <c r="J57" s="2"/>
    </row>
    <row r="58" spans="1:10" ht="13.5" customHeight="1">
      <c r="A58" s="7"/>
      <c r="B58" s="2"/>
      <c r="C58" s="2"/>
      <c r="D58" s="2"/>
      <c r="E58" s="2"/>
      <c r="H58" s="2"/>
      <c r="J58" s="2"/>
    </row>
    <row r="59" spans="1:10" ht="13.5" customHeight="1">
      <c r="A59" s="7"/>
      <c r="B59" s="2"/>
      <c r="C59" s="2"/>
      <c r="D59" s="2"/>
      <c r="E59" s="2"/>
      <c r="H59" s="2"/>
      <c r="J59" s="2"/>
    </row>
    <row r="60" spans="1:10" ht="13.5" customHeight="1">
      <c r="A60" s="7"/>
      <c r="B60" s="2"/>
      <c r="C60" s="2"/>
      <c r="D60" s="2"/>
      <c r="E60" s="2"/>
      <c r="H60" s="2"/>
      <c r="J60" s="2"/>
    </row>
    <row r="61" spans="1:10" ht="13.5" customHeight="1">
      <c r="A61" s="7"/>
      <c r="B61" s="2"/>
      <c r="C61" s="2"/>
      <c r="D61" s="2"/>
      <c r="E61" s="2"/>
      <c r="H61" s="2"/>
      <c r="J61" s="2"/>
    </row>
    <row r="62" spans="1:10" ht="13.5" customHeight="1">
      <c r="A62" s="7"/>
      <c r="B62" s="56" t="s">
        <v>132</v>
      </c>
      <c r="C62" s="56"/>
      <c r="D62" s="56"/>
      <c r="E62" s="56"/>
      <c r="F62" s="56"/>
      <c r="G62" s="56"/>
      <c r="H62" s="56"/>
      <c r="I62" s="56"/>
      <c r="J62" s="56"/>
    </row>
    <row r="63" spans="1:10" ht="13.5" customHeight="1">
      <c r="A63" s="7"/>
      <c r="B63" s="56" t="s">
        <v>34</v>
      </c>
      <c r="C63" s="56"/>
      <c r="D63" s="56"/>
      <c r="E63" s="56"/>
      <c r="F63" s="56"/>
      <c r="G63" s="56"/>
      <c r="H63" s="56"/>
      <c r="I63" s="56"/>
      <c r="J63" s="56"/>
    </row>
    <row r="64" spans="1:10" ht="13.5" customHeight="1">
      <c r="A64" s="7"/>
      <c r="B64" s="2"/>
      <c r="C64" s="2"/>
      <c r="D64" s="2"/>
      <c r="E64" s="2"/>
      <c r="H64" s="2"/>
      <c r="J64" s="2"/>
    </row>
  </sheetData>
  <mergeCells count="12">
    <mergeCell ref="B62:J62"/>
    <mergeCell ref="B63:J63"/>
    <mergeCell ref="E16:F16"/>
    <mergeCell ref="A12:J12"/>
    <mergeCell ref="H16:I16"/>
    <mergeCell ref="B48:J49"/>
    <mergeCell ref="A4:J4"/>
    <mergeCell ref="A5:J5"/>
    <mergeCell ref="A6:J6"/>
    <mergeCell ref="A11:J11"/>
    <mergeCell ref="A10:J10"/>
    <mergeCell ref="A7:J7"/>
  </mergeCells>
  <printOptions horizontalCentered="1"/>
  <pageMargins left="0.75" right="0.61" top="0.56" bottom="0.57" header="0.5" footer="0.5"/>
  <pageSetup horizontalDpi="300" verticalDpi="300" orientation="portrait" paperSize="9" scale="79" r:id="rId2"/>
  <headerFooter alignWithMargins="0">
    <oddFooter>&amp;C&amp;"Times New Roman,Bold"&amp;9&amp;P&amp;R&amp;T&amp;D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25">
      <selection activeCell="A64" sqref="A64:H64"/>
    </sheetView>
  </sheetViews>
  <sheetFormatPr defaultColWidth="9.33203125" defaultRowHeight="13.5" customHeight="1"/>
  <cols>
    <col min="1" max="1" width="4.66015625" style="17" customWidth="1"/>
    <col min="2" max="2" width="3.83203125" style="1" customWidth="1"/>
    <col min="3" max="3" width="50.66015625" style="1" customWidth="1"/>
    <col min="4" max="4" width="9.66015625" style="1" customWidth="1"/>
    <col min="5" max="5" width="16.83203125" style="1" customWidth="1"/>
    <col min="6" max="6" width="1.83203125" style="2" customWidth="1"/>
    <col min="7" max="7" width="16.83203125" style="1" customWidth="1"/>
    <col min="8" max="8" width="1.83203125" style="1" customWidth="1"/>
    <col min="9" max="9" width="4.66015625" style="1" customWidth="1"/>
    <col min="10" max="10" width="20.16015625" style="2" hidden="1" customWidth="1"/>
    <col min="11" max="11" width="0" style="2" hidden="1" customWidth="1"/>
    <col min="12" max="13" width="9.33203125" style="2" customWidth="1"/>
    <col min="14" max="16384" width="9.33203125" style="1" customWidth="1"/>
  </cols>
  <sheetData>
    <row r="1" spans="1:8" ht="13.5" customHeight="1">
      <c r="A1" s="7"/>
      <c r="B1" s="2"/>
      <c r="C1" s="2"/>
      <c r="D1" s="2"/>
      <c r="E1" s="2"/>
      <c r="G1" s="2"/>
      <c r="H1" s="2"/>
    </row>
    <row r="2" spans="1:8" ht="13.5" customHeight="1">
      <c r="A2" s="7"/>
      <c r="B2" s="2"/>
      <c r="C2" s="2"/>
      <c r="D2" s="2"/>
      <c r="E2" s="2"/>
      <c r="G2" s="2"/>
      <c r="H2" s="2"/>
    </row>
    <row r="3" spans="1:8" ht="13.5" customHeight="1">
      <c r="A3" s="53" t="str">
        <f>pnl!A4</f>
        <v>DXN HOLDINGS BHD</v>
      </c>
      <c r="B3" s="53"/>
      <c r="C3" s="53"/>
      <c r="D3" s="53"/>
      <c r="E3" s="53"/>
      <c r="F3" s="53"/>
      <c r="G3" s="53"/>
      <c r="H3" s="53"/>
    </row>
    <row r="4" spans="1:8" ht="13.5" customHeight="1">
      <c r="A4" s="54" t="str">
        <f>pnl!A5</f>
        <v>(Company No. 363120-V)</v>
      </c>
      <c r="B4" s="54"/>
      <c r="C4" s="54"/>
      <c r="D4" s="54"/>
      <c r="E4" s="54"/>
      <c r="F4" s="54"/>
      <c r="G4" s="54"/>
      <c r="H4" s="54"/>
    </row>
    <row r="5" spans="1:12" ht="13.5" customHeight="1">
      <c r="A5" s="55" t="s">
        <v>0</v>
      </c>
      <c r="B5" s="55"/>
      <c r="C5" s="55"/>
      <c r="D5" s="55"/>
      <c r="E5" s="55"/>
      <c r="F5" s="55"/>
      <c r="G5" s="55"/>
      <c r="H5" s="55"/>
      <c r="I5" s="4"/>
      <c r="J5" s="4"/>
      <c r="K5" s="4"/>
      <c r="L5" s="4"/>
    </row>
    <row r="6" spans="1:12" ht="13.5" customHeight="1">
      <c r="A6" s="54"/>
      <c r="B6" s="55"/>
      <c r="C6" s="55"/>
      <c r="D6" s="55"/>
      <c r="E6" s="55"/>
      <c r="F6" s="55"/>
      <c r="G6" s="55"/>
      <c r="H6" s="55"/>
      <c r="I6" s="4"/>
      <c r="J6" s="4"/>
      <c r="K6" s="4"/>
      <c r="L6" s="4"/>
    </row>
    <row r="7" spans="1:12" ht="13.5" customHeight="1">
      <c r="A7" s="4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 customHeight="1">
      <c r="A8" s="45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8" ht="13.5" customHeight="1">
      <c r="A9" s="55" t="s">
        <v>94</v>
      </c>
      <c r="B9" s="54"/>
      <c r="C9" s="54"/>
      <c r="D9" s="54"/>
      <c r="E9" s="54"/>
      <c r="F9" s="54"/>
      <c r="G9" s="54"/>
      <c r="H9" s="54"/>
    </row>
    <row r="10" spans="1:8" ht="13.5" customHeight="1">
      <c r="A10" s="57"/>
      <c r="B10" s="58"/>
      <c r="C10" s="58"/>
      <c r="D10" s="58"/>
      <c r="E10" s="58"/>
      <c r="F10" s="58"/>
      <c r="G10" s="58"/>
      <c r="H10" s="58"/>
    </row>
    <row r="11" spans="1:8" ht="13.5" customHeight="1">
      <c r="A11" s="6"/>
      <c r="B11" s="2"/>
      <c r="C11" s="2"/>
      <c r="D11" s="2"/>
      <c r="E11" s="8"/>
      <c r="G11" s="3"/>
      <c r="H11" s="2"/>
    </row>
    <row r="12" spans="1:8" ht="13.5" customHeight="1">
      <c r="A12" s="6"/>
      <c r="B12" s="2"/>
      <c r="C12" s="2"/>
      <c r="D12" s="2"/>
      <c r="E12" s="4" t="s">
        <v>11</v>
      </c>
      <c r="F12" s="8"/>
      <c r="G12" s="4" t="s">
        <v>22</v>
      </c>
      <c r="H12" s="2"/>
    </row>
    <row r="13" spans="1:8" ht="13.5" customHeight="1">
      <c r="A13" s="6"/>
      <c r="B13" s="2"/>
      <c r="C13" s="2"/>
      <c r="D13" s="2"/>
      <c r="E13" s="4"/>
      <c r="F13" s="8"/>
      <c r="G13" s="3" t="s">
        <v>117</v>
      </c>
      <c r="H13" s="2"/>
    </row>
    <row r="14" spans="1:13" s="9" customFormat="1" ht="13.5" customHeight="1">
      <c r="A14" s="3"/>
      <c r="B14" s="8"/>
      <c r="C14" s="8"/>
      <c r="D14" s="8"/>
      <c r="E14" s="3" t="s">
        <v>3</v>
      </c>
      <c r="F14" s="8"/>
      <c r="G14" s="3" t="s">
        <v>3</v>
      </c>
      <c r="H14" s="8"/>
      <c r="J14" s="8"/>
      <c r="K14" s="8"/>
      <c r="L14" s="8"/>
      <c r="M14" s="8"/>
    </row>
    <row r="15" spans="1:8" ht="13.5" customHeight="1">
      <c r="A15" s="7"/>
      <c r="B15" s="2"/>
      <c r="C15" s="2"/>
      <c r="D15" s="2"/>
      <c r="E15" s="10">
        <f>pnl!E20</f>
        <v>38046</v>
      </c>
      <c r="F15" s="10"/>
      <c r="G15" s="10">
        <v>37680</v>
      </c>
      <c r="H15" s="2"/>
    </row>
    <row r="16" spans="1:8" ht="13.5" customHeight="1">
      <c r="A16" s="7"/>
      <c r="B16" s="2"/>
      <c r="C16" s="2"/>
      <c r="D16" s="3"/>
      <c r="E16" s="3" t="s">
        <v>1</v>
      </c>
      <c r="F16" s="3"/>
      <c r="G16" s="3" t="s">
        <v>1</v>
      </c>
      <c r="H16" s="2"/>
    </row>
    <row r="17" spans="1:8" ht="13.5" customHeight="1">
      <c r="A17" s="7"/>
      <c r="B17" s="2"/>
      <c r="C17" s="2"/>
      <c r="D17" s="2"/>
      <c r="E17" s="18"/>
      <c r="F17" s="18"/>
      <c r="G17" s="18"/>
      <c r="H17" s="2"/>
    </row>
    <row r="18" spans="1:11" ht="13.5" customHeight="1">
      <c r="A18" s="47"/>
      <c r="B18" s="2" t="s">
        <v>18</v>
      </c>
      <c r="C18" s="2"/>
      <c r="D18" s="8"/>
      <c r="E18" s="12">
        <v>36358</v>
      </c>
      <c r="F18" s="12"/>
      <c r="G18" s="12">
        <v>24988</v>
      </c>
      <c r="H18" s="2"/>
      <c r="J18" s="39">
        <f>E18-G18</f>
        <v>11370</v>
      </c>
      <c r="K18" s="39">
        <f>G18-'cf'!G18-E18</f>
        <v>-12433</v>
      </c>
    </row>
    <row r="19" spans="1:10" ht="13.5" customHeight="1">
      <c r="A19" s="47"/>
      <c r="B19" s="2" t="s">
        <v>38</v>
      </c>
      <c r="C19" s="2"/>
      <c r="D19" s="2"/>
      <c r="E19" s="12">
        <f>168+1094+1446</f>
        <v>2708</v>
      </c>
      <c r="F19" s="12"/>
      <c r="G19" s="12">
        <v>1269</v>
      </c>
      <c r="H19" s="2"/>
      <c r="J19" s="39">
        <f>E19-G19</f>
        <v>1439</v>
      </c>
    </row>
    <row r="20" spans="1:10" ht="13.5" customHeight="1">
      <c r="A20" s="47"/>
      <c r="B20" s="2" t="s">
        <v>95</v>
      </c>
      <c r="C20" s="2"/>
      <c r="D20" s="2"/>
      <c r="E20" s="12">
        <v>623</v>
      </c>
      <c r="F20" s="12"/>
      <c r="G20" s="12">
        <v>0</v>
      </c>
      <c r="H20" s="2"/>
      <c r="J20" s="39"/>
    </row>
    <row r="21" spans="1:10" ht="13.5" customHeight="1">
      <c r="A21" s="47"/>
      <c r="B21" s="44" t="s">
        <v>96</v>
      </c>
      <c r="C21" s="2"/>
      <c r="D21" s="2"/>
      <c r="E21" s="12">
        <v>1656</v>
      </c>
      <c r="F21" s="12"/>
      <c r="G21" s="12">
        <v>0</v>
      </c>
      <c r="H21" s="2"/>
      <c r="J21" s="39"/>
    </row>
    <row r="22" spans="1:10" ht="13.5" customHeight="1">
      <c r="A22" s="47"/>
      <c r="B22" s="33"/>
      <c r="C22" s="2"/>
      <c r="D22" s="2"/>
      <c r="E22" s="2"/>
      <c r="F22" s="12"/>
      <c r="G22" s="12"/>
      <c r="H22" s="2"/>
      <c r="J22" s="39"/>
    </row>
    <row r="23" spans="1:10" ht="13.5" customHeight="1">
      <c r="A23" s="2"/>
      <c r="B23" s="2" t="s">
        <v>4</v>
      </c>
      <c r="C23" s="2"/>
      <c r="D23" s="2"/>
      <c r="E23" s="13"/>
      <c r="F23" s="12"/>
      <c r="G23" s="13"/>
      <c r="H23" s="2"/>
      <c r="J23" s="39"/>
    </row>
    <row r="24" spans="1:10" ht="13.5" customHeight="1">
      <c r="A24" s="47"/>
      <c r="B24" s="2"/>
      <c r="C24" s="5" t="s">
        <v>19</v>
      </c>
      <c r="D24" s="2"/>
      <c r="E24" s="22">
        <v>16969</v>
      </c>
      <c r="F24" s="12"/>
      <c r="G24" s="22">
        <v>9870</v>
      </c>
      <c r="H24" s="2"/>
      <c r="J24" s="39">
        <f aca="true" t="shared" si="0" ref="J24:J54">E24-G24</f>
        <v>7099</v>
      </c>
    </row>
    <row r="25" spans="1:10" ht="13.5" customHeight="1">
      <c r="A25" s="7"/>
      <c r="B25" s="2"/>
      <c r="C25" s="5" t="s">
        <v>93</v>
      </c>
      <c r="D25" s="5"/>
      <c r="E25" s="19">
        <v>35976</v>
      </c>
      <c r="F25" s="12"/>
      <c r="G25" s="19">
        <v>32299</v>
      </c>
      <c r="H25" s="2"/>
      <c r="J25" s="39">
        <f t="shared" si="0"/>
        <v>3677</v>
      </c>
    </row>
    <row r="26" spans="1:10" ht="13.5" customHeight="1">
      <c r="A26" s="7"/>
      <c r="B26" s="2"/>
      <c r="C26" s="5" t="s">
        <v>41</v>
      </c>
      <c r="D26" s="5"/>
      <c r="E26" s="19">
        <v>559</v>
      </c>
      <c r="F26" s="12"/>
      <c r="G26" s="19">
        <v>910</v>
      </c>
      <c r="H26" s="2"/>
      <c r="J26" s="39">
        <f t="shared" si="0"/>
        <v>-351</v>
      </c>
    </row>
    <row r="27" spans="1:10" ht="13.5" customHeight="1">
      <c r="A27" s="7"/>
      <c r="B27" s="2"/>
      <c r="C27" s="2" t="s">
        <v>49</v>
      </c>
      <c r="D27" s="2"/>
      <c r="E27" s="19">
        <v>25911</v>
      </c>
      <c r="F27" s="12"/>
      <c r="G27" s="19">
        <f>6721-6490</f>
        <v>231</v>
      </c>
      <c r="H27" s="2"/>
      <c r="J27" s="39">
        <f t="shared" si="0"/>
        <v>25680</v>
      </c>
    </row>
    <row r="28" spans="1:10" ht="13.5" customHeight="1">
      <c r="A28" s="7"/>
      <c r="B28" s="11"/>
      <c r="C28" s="2"/>
      <c r="D28" s="2"/>
      <c r="E28" s="20"/>
      <c r="F28" s="12"/>
      <c r="G28" s="20"/>
      <c r="H28" s="2"/>
      <c r="J28" s="39">
        <f t="shared" si="0"/>
        <v>0</v>
      </c>
    </row>
    <row r="29" spans="1:10" ht="13.5" customHeight="1">
      <c r="A29" s="7"/>
      <c r="B29" s="2"/>
      <c r="C29" s="2"/>
      <c r="D29" s="2"/>
      <c r="E29" s="21">
        <f>SUM(E24:E28)</f>
        <v>79415</v>
      </c>
      <c r="F29" s="12"/>
      <c r="G29" s="21">
        <f>SUM(G24:G28)</f>
        <v>43310</v>
      </c>
      <c r="H29" s="2"/>
      <c r="J29" s="39">
        <f t="shared" si="0"/>
        <v>36105</v>
      </c>
    </row>
    <row r="30" spans="1:10" ht="13.5" customHeight="1">
      <c r="A30" s="7"/>
      <c r="B30" s="2" t="s">
        <v>6</v>
      </c>
      <c r="C30" s="2"/>
      <c r="D30" s="2"/>
      <c r="E30" s="22"/>
      <c r="F30" s="12"/>
      <c r="G30" s="22"/>
      <c r="H30" s="2"/>
      <c r="J30" s="39">
        <f t="shared" si="0"/>
        <v>0</v>
      </c>
    </row>
    <row r="31" spans="1:10" ht="13.5" customHeight="1">
      <c r="A31" s="7"/>
      <c r="B31" s="11"/>
      <c r="C31" s="2" t="s">
        <v>36</v>
      </c>
      <c r="D31" s="2"/>
      <c r="E31" s="19">
        <v>20197</v>
      </c>
      <c r="F31" s="12"/>
      <c r="G31" s="19">
        <v>20823</v>
      </c>
      <c r="H31" s="2"/>
      <c r="J31" s="39">
        <f t="shared" si="0"/>
        <v>-626</v>
      </c>
    </row>
    <row r="32" spans="1:10" ht="13.5" customHeight="1">
      <c r="A32" s="7"/>
      <c r="B32" s="11"/>
      <c r="C32" s="5" t="s">
        <v>24</v>
      </c>
      <c r="D32" s="5"/>
      <c r="E32" s="19">
        <v>1934</v>
      </c>
      <c r="F32" s="12"/>
      <c r="G32" s="19">
        <f>9028-6490</f>
        <v>2538</v>
      </c>
      <c r="H32" s="2"/>
      <c r="J32" s="39">
        <f t="shared" si="0"/>
        <v>-604</v>
      </c>
    </row>
    <row r="33" spans="1:10" ht="13.5" customHeight="1">
      <c r="A33" s="7"/>
      <c r="B33" s="11"/>
      <c r="C33" s="5" t="s">
        <v>97</v>
      </c>
      <c r="D33" s="5"/>
      <c r="E33" s="19">
        <v>177</v>
      </c>
      <c r="F33" s="12"/>
      <c r="G33" s="19">
        <v>162</v>
      </c>
      <c r="H33" s="2"/>
      <c r="J33" s="39"/>
    </row>
    <row r="34" spans="1:10" ht="13.5" customHeight="1" hidden="1">
      <c r="A34" s="7"/>
      <c r="B34" s="11"/>
      <c r="C34" s="5" t="s">
        <v>82</v>
      </c>
      <c r="D34" s="5"/>
      <c r="E34" s="19">
        <v>0</v>
      </c>
      <c r="F34" s="12"/>
      <c r="G34" s="19">
        <v>0</v>
      </c>
      <c r="H34" s="2"/>
      <c r="J34" s="39"/>
    </row>
    <row r="35" spans="1:10" ht="13.5" customHeight="1" hidden="1">
      <c r="A35" s="7"/>
      <c r="B35" s="11"/>
      <c r="C35" s="5" t="s">
        <v>79</v>
      </c>
      <c r="D35" s="5"/>
      <c r="E35" s="19">
        <v>0</v>
      </c>
      <c r="F35" s="12"/>
      <c r="G35" s="19">
        <v>0</v>
      </c>
      <c r="H35" s="2"/>
      <c r="J35" s="39"/>
    </row>
    <row r="36" spans="1:10" ht="13.5" customHeight="1">
      <c r="A36" s="7"/>
      <c r="B36" s="2"/>
      <c r="C36" s="2"/>
      <c r="D36" s="2"/>
      <c r="E36" s="20"/>
      <c r="F36" s="12"/>
      <c r="G36" s="19"/>
      <c r="H36" s="2"/>
      <c r="J36" s="39">
        <f t="shared" si="0"/>
        <v>0</v>
      </c>
    </row>
    <row r="37" spans="1:10" ht="13.5" customHeight="1">
      <c r="A37" s="7"/>
      <c r="B37" s="2"/>
      <c r="C37" s="2"/>
      <c r="D37" s="2"/>
      <c r="E37" s="21">
        <f>SUM(E31:E36)</f>
        <v>22308</v>
      </c>
      <c r="F37" s="12"/>
      <c r="G37" s="21">
        <f>SUM(G31:G36)</f>
        <v>23523</v>
      </c>
      <c r="H37" s="2"/>
      <c r="J37" s="39">
        <f t="shared" si="0"/>
        <v>-1215</v>
      </c>
    </row>
    <row r="38" spans="1:10" ht="13.5" customHeight="1">
      <c r="A38" s="7"/>
      <c r="B38" s="2"/>
      <c r="C38" s="2"/>
      <c r="D38" s="2"/>
      <c r="E38" s="12"/>
      <c r="F38" s="12"/>
      <c r="G38" s="12"/>
      <c r="H38" s="2"/>
      <c r="J38" s="39"/>
    </row>
    <row r="39" spans="1:10" ht="13.5" customHeight="1">
      <c r="A39" s="7"/>
      <c r="B39" s="2" t="s">
        <v>16</v>
      </c>
      <c r="C39" s="2"/>
      <c r="D39" s="2"/>
      <c r="E39" s="12">
        <f>E29-E37</f>
        <v>57107</v>
      </c>
      <c r="F39" s="12"/>
      <c r="G39" s="12">
        <f>G29-G37</f>
        <v>19787</v>
      </c>
      <c r="H39" s="2"/>
      <c r="J39" s="39">
        <f t="shared" si="0"/>
        <v>37320</v>
      </c>
    </row>
    <row r="40" spans="1:10" ht="13.5" customHeight="1">
      <c r="A40" s="7"/>
      <c r="B40" s="2"/>
      <c r="C40" s="2"/>
      <c r="D40" s="2"/>
      <c r="E40" s="12"/>
      <c r="F40" s="12"/>
      <c r="G40" s="12"/>
      <c r="H40" s="2"/>
      <c r="J40" s="39"/>
    </row>
    <row r="41" spans="1:10" ht="13.5" customHeight="1" thickBot="1">
      <c r="A41" s="7"/>
      <c r="B41" s="11"/>
      <c r="C41" s="2"/>
      <c r="D41" s="2"/>
      <c r="E41" s="15">
        <f>E18+E19+E39+E20+E21</f>
        <v>98452</v>
      </c>
      <c r="F41" s="12"/>
      <c r="G41" s="15">
        <f>G18+G19+G39</f>
        <v>46044</v>
      </c>
      <c r="H41" s="2"/>
      <c r="J41" s="39">
        <f t="shared" si="0"/>
        <v>52408</v>
      </c>
    </row>
    <row r="42" spans="1:10" ht="13.5" customHeight="1" thickTop="1">
      <c r="A42" s="7"/>
      <c r="B42" s="25" t="s">
        <v>9</v>
      </c>
      <c r="C42" s="2"/>
      <c r="D42" s="2"/>
      <c r="E42" s="12"/>
      <c r="F42" s="12"/>
      <c r="G42" s="12"/>
      <c r="H42" s="2"/>
      <c r="J42" s="39"/>
    </row>
    <row r="43" spans="1:10" ht="13.5" customHeight="1">
      <c r="A43" s="7"/>
      <c r="B43" s="2" t="s">
        <v>7</v>
      </c>
      <c r="C43" s="2"/>
      <c r="D43" s="2"/>
      <c r="E43" s="12">
        <f>'eq'!D47</f>
        <v>60013</v>
      </c>
      <c r="F43" s="12"/>
      <c r="G43" s="12">
        <v>375</v>
      </c>
      <c r="H43" s="2"/>
      <c r="J43" s="39">
        <f t="shared" si="0"/>
        <v>59638</v>
      </c>
    </row>
    <row r="44" spans="1:10" ht="13.5" customHeight="1">
      <c r="A44" s="7"/>
      <c r="B44" s="44" t="s">
        <v>111</v>
      </c>
      <c r="C44" s="2"/>
      <c r="D44" s="2"/>
      <c r="E44" s="12">
        <f>'eq'!F47</f>
        <v>1212</v>
      </c>
      <c r="F44" s="12"/>
      <c r="G44" s="12">
        <v>0</v>
      </c>
      <c r="H44" s="2"/>
      <c r="J44" s="39"/>
    </row>
    <row r="45" spans="1:10" ht="13.5" customHeight="1">
      <c r="A45" s="7"/>
      <c r="B45" s="44" t="s">
        <v>112</v>
      </c>
      <c r="C45" s="2"/>
      <c r="D45" s="2"/>
      <c r="E45" s="12">
        <f>'eq'!H47</f>
        <v>151</v>
      </c>
      <c r="F45" s="12"/>
      <c r="G45" s="12">
        <v>0</v>
      </c>
      <c r="H45" s="2"/>
      <c r="J45" s="39"/>
    </row>
    <row r="46" spans="1:10" ht="13.5" customHeight="1">
      <c r="A46" s="7"/>
      <c r="B46" s="2" t="s">
        <v>103</v>
      </c>
      <c r="C46" s="2"/>
      <c r="D46" s="2"/>
      <c r="E46" s="12">
        <f>'eq'!J47</f>
        <v>19829</v>
      </c>
      <c r="F46" s="12"/>
      <c r="G46" s="12">
        <f>35582-162</f>
        <v>35420</v>
      </c>
      <c r="H46" s="2"/>
      <c r="J46" s="39">
        <f t="shared" si="0"/>
        <v>-15591</v>
      </c>
    </row>
    <row r="47" spans="1:10" ht="13.5" customHeight="1">
      <c r="A47" s="7"/>
      <c r="B47" s="2"/>
      <c r="C47" s="2"/>
      <c r="D47" s="2"/>
      <c r="E47" s="23"/>
      <c r="G47" s="23"/>
      <c r="H47" s="2"/>
      <c r="J47" s="39"/>
    </row>
    <row r="48" spans="1:10" ht="13.5" customHeight="1">
      <c r="A48" s="7"/>
      <c r="B48" s="2"/>
      <c r="C48" s="2"/>
      <c r="D48" s="2"/>
      <c r="E48" s="12">
        <f>SUM(E43:E47)</f>
        <v>81205</v>
      </c>
      <c r="F48" s="12"/>
      <c r="G48" s="12">
        <f>SUM(G43:G47)</f>
        <v>35795</v>
      </c>
      <c r="H48" s="2"/>
      <c r="J48" s="39">
        <f t="shared" si="0"/>
        <v>45410</v>
      </c>
    </row>
    <row r="49" spans="1:10" ht="13.5" customHeight="1">
      <c r="A49" s="7"/>
      <c r="B49" s="2"/>
      <c r="C49" s="2"/>
      <c r="D49" s="2"/>
      <c r="E49" s="12"/>
      <c r="F49" s="12"/>
      <c r="G49" s="12"/>
      <c r="H49" s="2"/>
      <c r="J49" s="39"/>
    </row>
    <row r="50" spans="1:10" ht="13.5" customHeight="1">
      <c r="A50" s="7"/>
      <c r="B50" s="2" t="s">
        <v>55</v>
      </c>
      <c r="C50" s="2"/>
      <c r="D50" s="2"/>
      <c r="E50" s="12">
        <v>10706</v>
      </c>
      <c r="F50" s="12"/>
      <c r="G50" s="12">
        <v>3943</v>
      </c>
      <c r="H50" s="2"/>
      <c r="J50" s="39">
        <f t="shared" si="0"/>
        <v>6763</v>
      </c>
    </row>
    <row r="51" spans="1:10" ht="13.5" customHeight="1">
      <c r="A51" s="7"/>
      <c r="B51" s="2" t="s">
        <v>24</v>
      </c>
      <c r="C51" s="2"/>
      <c r="D51" s="2"/>
      <c r="E51" s="12">
        <v>6142</v>
      </c>
      <c r="F51" s="12"/>
      <c r="G51" s="12">
        <v>5667</v>
      </c>
      <c r="H51" s="2"/>
      <c r="J51" s="39">
        <f t="shared" si="0"/>
        <v>475</v>
      </c>
    </row>
    <row r="52" spans="1:10" ht="13.5" customHeight="1">
      <c r="A52" s="7"/>
      <c r="B52" s="2" t="s">
        <v>8</v>
      </c>
      <c r="C52" s="2"/>
      <c r="D52" s="2"/>
      <c r="E52" s="12">
        <v>399</v>
      </c>
      <c r="F52" s="12"/>
      <c r="G52" s="12">
        <v>639</v>
      </c>
      <c r="H52" s="2"/>
      <c r="J52" s="39">
        <f t="shared" si="0"/>
        <v>-240</v>
      </c>
    </row>
    <row r="53" spans="1:10" ht="13.5" customHeight="1">
      <c r="A53" s="7"/>
      <c r="B53" s="2"/>
      <c r="C53" s="2"/>
      <c r="D53" s="2"/>
      <c r="E53" s="12"/>
      <c r="F53" s="12"/>
      <c r="G53" s="12"/>
      <c r="H53" s="2"/>
      <c r="I53" s="27"/>
      <c r="J53" s="39"/>
    </row>
    <row r="54" spans="1:10" ht="13.5" customHeight="1" thickBot="1">
      <c r="A54" s="7"/>
      <c r="B54" s="11"/>
      <c r="C54" s="2"/>
      <c r="D54" s="2"/>
      <c r="E54" s="15">
        <f>SUM(E48:E52)</f>
        <v>98452</v>
      </c>
      <c r="F54" s="12"/>
      <c r="G54" s="15">
        <f>SUM(G48:G52)</f>
        <v>46044</v>
      </c>
      <c r="H54" s="2"/>
      <c r="J54" s="39">
        <f t="shared" si="0"/>
        <v>52408</v>
      </c>
    </row>
    <row r="55" spans="1:8" ht="13.5" customHeight="1" thickTop="1">
      <c r="A55" s="7"/>
      <c r="B55" s="11"/>
      <c r="C55" s="2"/>
      <c r="D55" s="2"/>
      <c r="E55" s="24"/>
      <c r="G55" s="24"/>
      <c r="H55" s="2"/>
    </row>
    <row r="56" spans="1:8" ht="13.5" customHeight="1">
      <c r="A56" s="7"/>
      <c r="B56" s="2"/>
      <c r="C56" s="2"/>
      <c r="D56" s="2"/>
      <c r="E56" s="51"/>
      <c r="G56" s="42"/>
      <c r="H56" s="2"/>
    </row>
    <row r="57" spans="1:8" ht="13.5" customHeight="1">
      <c r="A57" s="7"/>
      <c r="B57" s="2"/>
      <c r="C57" s="2"/>
      <c r="D57" s="2"/>
      <c r="E57" s="34" t="s">
        <v>81</v>
      </c>
      <c r="G57" s="34" t="s">
        <v>81</v>
      </c>
      <c r="H57" s="2"/>
    </row>
    <row r="58" spans="1:8" ht="13.5" customHeight="1">
      <c r="A58" s="7"/>
      <c r="B58" s="2"/>
      <c r="C58" s="2"/>
      <c r="D58" s="2"/>
      <c r="E58" s="34"/>
      <c r="G58" s="34"/>
      <c r="H58" s="2"/>
    </row>
    <row r="59" spans="1:8" ht="13.5" customHeight="1">
      <c r="A59" s="7"/>
      <c r="B59" s="2"/>
      <c r="C59" s="2"/>
      <c r="D59" s="2"/>
      <c r="E59" s="34"/>
      <c r="G59" s="34"/>
      <c r="H59" s="2"/>
    </row>
    <row r="60" spans="1:8" ht="13.5" customHeight="1">
      <c r="A60" s="7"/>
      <c r="B60" s="2"/>
      <c r="C60" s="2"/>
      <c r="D60" s="2"/>
      <c r="E60" s="34"/>
      <c r="G60" s="34"/>
      <c r="H60" s="2"/>
    </row>
    <row r="61" spans="1:8" ht="13.5" customHeight="1">
      <c r="A61" s="7"/>
      <c r="B61" s="2"/>
      <c r="C61" s="2"/>
      <c r="D61" s="2"/>
      <c r="E61" s="34"/>
      <c r="G61" s="34"/>
      <c r="H61" s="2"/>
    </row>
    <row r="62" spans="1:8" ht="13.5" customHeight="1">
      <c r="A62" s="7"/>
      <c r="B62" s="2"/>
      <c r="C62" s="2"/>
      <c r="D62" s="2"/>
      <c r="E62" s="34"/>
      <c r="G62" s="34"/>
      <c r="H62" s="2"/>
    </row>
    <row r="63" spans="1:8" ht="13.5" customHeight="1">
      <c r="A63" s="56" t="s">
        <v>133</v>
      </c>
      <c r="B63" s="56"/>
      <c r="C63" s="56"/>
      <c r="D63" s="56"/>
      <c r="E63" s="56"/>
      <c r="F63" s="56"/>
      <c r="G63" s="56"/>
      <c r="H63" s="56"/>
    </row>
    <row r="64" spans="1:8" ht="13.5" customHeight="1">
      <c r="A64" s="56" t="s">
        <v>33</v>
      </c>
      <c r="B64" s="56"/>
      <c r="C64" s="56"/>
      <c r="D64" s="56"/>
      <c r="E64" s="56"/>
      <c r="F64" s="56"/>
      <c r="G64" s="56"/>
      <c r="H64" s="56"/>
    </row>
    <row r="65" spans="1:8" ht="13.5" customHeight="1">
      <c r="A65" s="7"/>
      <c r="B65" s="2"/>
      <c r="C65" s="2"/>
      <c r="D65" s="2"/>
      <c r="E65" s="2"/>
      <c r="G65" s="2"/>
      <c r="H65" s="2"/>
    </row>
    <row r="67" ht="13.5" customHeight="1">
      <c r="E67" s="27"/>
    </row>
    <row r="68" spans="5:7" ht="13.5" customHeight="1">
      <c r="E68" s="27"/>
      <c r="F68" s="27"/>
      <c r="G68" s="27"/>
    </row>
    <row r="70" ht="13.5" customHeight="1">
      <c r="E70" s="27" t="s">
        <v>81</v>
      </c>
    </row>
  </sheetData>
  <mergeCells count="8">
    <mergeCell ref="A63:H63"/>
    <mergeCell ref="A64:H64"/>
    <mergeCell ref="A3:H3"/>
    <mergeCell ref="A4:H4"/>
    <mergeCell ref="A5:H5"/>
    <mergeCell ref="A10:H10"/>
    <mergeCell ref="A9:H9"/>
    <mergeCell ref="A6:H6"/>
  </mergeCells>
  <printOptions horizontalCentered="1" verticalCentered="1"/>
  <pageMargins left="0.75" right="0.75" top="0.47" bottom="0.59" header="0.5" footer="0.5"/>
  <pageSetup horizontalDpi="600" verticalDpi="600" orientation="portrait" paperSize="9" scale="85" r:id="rId1"/>
  <headerFooter alignWithMargins="0">
    <oddFooter>&amp;C&amp;"Times New Roman,Bold"&amp;9 2&amp;R&amp;T&amp;D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2"/>
  <sheetViews>
    <sheetView zoomScale="85" zoomScaleNormal="85" workbookViewId="0" topLeftCell="A64">
      <selection activeCell="A76" sqref="A76:M76"/>
    </sheetView>
  </sheetViews>
  <sheetFormatPr defaultColWidth="9.33203125" defaultRowHeight="13.5" customHeight="1"/>
  <cols>
    <col min="1" max="1" width="4.66015625" style="17" customWidth="1"/>
    <col min="2" max="2" width="35.83203125" style="1" customWidth="1"/>
    <col min="3" max="3" width="2.83203125" style="1" customWidth="1"/>
    <col min="4" max="4" width="13.83203125" style="1" customWidth="1"/>
    <col min="5" max="5" width="2.83203125" style="1" customWidth="1"/>
    <col min="6" max="6" width="14.83203125" style="1" customWidth="1"/>
    <col min="7" max="7" width="2.83203125" style="1" customWidth="1"/>
    <col min="8" max="8" width="18.33203125" style="1" customWidth="1"/>
    <col min="9" max="9" width="2.83203125" style="1" customWidth="1"/>
    <col min="10" max="10" width="14.83203125" style="1" customWidth="1"/>
    <col min="11" max="11" width="2.83203125" style="2" customWidth="1"/>
    <col min="12" max="12" width="14.83203125" style="1" customWidth="1"/>
    <col min="13" max="13" width="1.83203125" style="1" customWidth="1"/>
    <col min="14" max="14" width="9.33203125" style="1" customWidth="1"/>
    <col min="15" max="18" width="9.33203125" style="2" customWidth="1"/>
    <col min="19" max="16384" width="9.33203125" style="1" customWidth="1"/>
  </cols>
  <sheetData>
    <row r="2" spans="1:13" ht="13.5" customHeight="1">
      <c r="A2" s="7"/>
      <c r="B2" s="2"/>
      <c r="C2" s="2"/>
      <c r="D2" s="2"/>
      <c r="E2" s="2"/>
      <c r="F2" s="2"/>
      <c r="G2" s="2"/>
      <c r="H2" s="2"/>
      <c r="I2" s="2"/>
      <c r="J2" s="2"/>
      <c r="L2" s="2"/>
      <c r="M2" s="2"/>
    </row>
    <row r="3" spans="1:13" ht="13.5" customHeight="1">
      <c r="A3" s="7"/>
      <c r="B3" s="2"/>
      <c r="C3" s="2"/>
      <c r="D3" s="2"/>
      <c r="E3" s="2"/>
      <c r="F3" s="2"/>
      <c r="G3" s="2"/>
      <c r="H3" s="2"/>
      <c r="I3" s="2"/>
      <c r="J3" s="2"/>
      <c r="L3" s="2"/>
      <c r="M3" s="2"/>
    </row>
    <row r="4" spans="1:26" ht="13.5" customHeight="1">
      <c r="A4" s="53" t="str">
        <f>pnl!A4</f>
        <v>DXN HOLDINGS BHD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O4" s="1"/>
      <c r="P4" s="1"/>
      <c r="Q4" s="1"/>
      <c r="R4" s="1"/>
      <c r="W4" s="2"/>
      <c r="X4" s="2"/>
      <c r="Y4" s="2"/>
      <c r="Z4" s="2"/>
    </row>
    <row r="5" spans="1:26" ht="13.5" customHeight="1">
      <c r="A5" s="54" t="str">
        <f>pnl!A5</f>
        <v>(Company No. 363120-V)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1"/>
      <c r="P5" s="1"/>
      <c r="Q5" s="1"/>
      <c r="R5" s="1"/>
      <c r="W5" s="2"/>
      <c r="X5" s="2"/>
      <c r="Y5" s="2"/>
      <c r="Z5" s="2"/>
    </row>
    <row r="6" spans="1:26" ht="13.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O6" s="1"/>
      <c r="P6" s="1"/>
      <c r="Q6" s="1"/>
      <c r="R6" s="1"/>
      <c r="V6" s="4"/>
      <c r="W6" s="4"/>
      <c r="X6" s="4"/>
      <c r="Y6" s="4"/>
      <c r="Z6" s="2"/>
    </row>
    <row r="7" spans="1:26" ht="13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O7" s="1"/>
      <c r="P7" s="1"/>
      <c r="Q7" s="1"/>
      <c r="R7" s="1"/>
      <c r="V7" s="4"/>
      <c r="W7" s="4"/>
      <c r="X7" s="4"/>
      <c r="Y7" s="4"/>
      <c r="Z7" s="2"/>
    </row>
    <row r="8" spans="1:17" ht="13.5" customHeight="1">
      <c r="A8" s="4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3.5" customHeight="1">
      <c r="A9" s="4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6" ht="13.5" customHeight="1">
      <c r="A10" s="55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O10" s="1"/>
      <c r="P10" s="1"/>
      <c r="Q10" s="1"/>
      <c r="R10" s="1"/>
      <c r="W10" s="2"/>
      <c r="X10" s="2"/>
      <c r="Y10" s="2"/>
      <c r="Z10" s="2"/>
    </row>
    <row r="11" spans="1:26" ht="13.5" customHeight="1">
      <c r="A11" s="54" t="s">
        <v>114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O11" s="1"/>
      <c r="P11" s="1"/>
      <c r="Q11" s="1"/>
      <c r="R11" s="1"/>
      <c r="W11" s="2"/>
      <c r="X11" s="2"/>
      <c r="Y11" s="2"/>
      <c r="Z11" s="2"/>
    </row>
    <row r="12" spans="1:2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1"/>
      <c r="P12" s="1"/>
      <c r="Q12" s="1"/>
      <c r="R12" s="1"/>
      <c r="W12" s="2"/>
      <c r="X12" s="2"/>
      <c r="Y12" s="2"/>
      <c r="Z12" s="2"/>
    </row>
    <row r="13" spans="1:19" ht="13.5" customHeight="1">
      <c r="A13" s="4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S13" s="2"/>
    </row>
    <row r="14" spans="1:19" ht="13.5" customHeight="1">
      <c r="A14" s="6"/>
      <c r="B14" s="2"/>
      <c r="C14" s="2"/>
      <c r="D14" s="2"/>
      <c r="E14" s="2"/>
      <c r="G14" s="2"/>
      <c r="I14" s="2"/>
      <c r="J14" s="3" t="s">
        <v>81</v>
      </c>
      <c r="K14" s="35"/>
      <c r="L14" s="2"/>
      <c r="M14" s="8"/>
      <c r="N14" s="2"/>
      <c r="S14" s="2"/>
    </row>
    <row r="15" spans="1:19" ht="13.5" customHeight="1">
      <c r="A15" s="6"/>
      <c r="B15" s="2"/>
      <c r="C15" s="2"/>
      <c r="D15" s="3" t="s">
        <v>26</v>
      </c>
      <c r="E15" s="3"/>
      <c r="F15" s="3" t="s">
        <v>26</v>
      </c>
      <c r="G15" s="3"/>
      <c r="H15" s="3" t="s">
        <v>109</v>
      </c>
      <c r="I15" s="3"/>
      <c r="J15" s="3" t="s">
        <v>29</v>
      </c>
      <c r="K15" s="36"/>
      <c r="L15" s="3"/>
      <c r="M15" s="4"/>
      <c r="N15" s="2"/>
      <c r="S15" s="2"/>
    </row>
    <row r="16" spans="1:19" s="9" customFormat="1" ht="13.5" customHeight="1">
      <c r="A16" s="3"/>
      <c r="B16" s="8"/>
      <c r="C16" s="8"/>
      <c r="D16" s="3" t="s">
        <v>27</v>
      </c>
      <c r="E16" s="3"/>
      <c r="F16" s="3" t="s">
        <v>108</v>
      </c>
      <c r="G16" s="3"/>
      <c r="H16" s="3" t="s">
        <v>110</v>
      </c>
      <c r="I16" s="3"/>
      <c r="J16" s="3" t="s">
        <v>28</v>
      </c>
      <c r="K16" s="37"/>
      <c r="L16" s="3" t="s">
        <v>30</v>
      </c>
      <c r="M16" s="3"/>
      <c r="N16" s="8"/>
      <c r="O16" s="8"/>
      <c r="P16" s="8"/>
      <c r="Q16" s="8"/>
      <c r="R16" s="8"/>
      <c r="S16" s="8"/>
    </row>
    <row r="17" spans="1:19" s="9" customFormat="1" ht="13.5" customHeight="1">
      <c r="A17" s="3"/>
      <c r="B17" s="8"/>
      <c r="C17" s="8"/>
      <c r="D17" s="3" t="s">
        <v>1</v>
      </c>
      <c r="E17" s="3"/>
      <c r="F17" s="3" t="s">
        <v>1</v>
      </c>
      <c r="G17" s="3"/>
      <c r="H17" s="3" t="s">
        <v>1</v>
      </c>
      <c r="I17" s="3"/>
      <c r="J17" s="3" t="s">
        <v>1</v>
      </c>
      <c r="K17" s="37"/>
      <c r="L17" s="3" t="s">
        <v>1</v>
      </c>
      <c r="M17" s="3"/>
      <c r="N17" s="8"/>
      <c r="O17" s="8"/>
      <c r="P17" s="8"/>
      <c r="Q17" s="8"/>
      <c r="R17" s="8"/>
      <c r="S17" s="8"/>
    </row>
    <row r="18" spans="1:13" s="2" customFormat="1" ht="13.5" customHeight="1">
      <c r="A18" s="7"/>
      <c r="D18" s="12"/>
      <c r="E18" s="12"/>
      <c r="F18" s="12"/>
      <c r="G18" s="12"/>
      <c r="H18" s="12"/>
      <c r="I18" s="12"/>
      <c r="J18" s="12"/>
      <c r="K18" s="12"/>
      <c r="L18" s="12"/>
      <c r="M18" s="10"/>
    </row>
    <row r="19" spans="1:19" ht="13.5" customHeight="1" hidden="1">
      <c r="A19" s="7"/>
      <c r="B19" s="2" t="s">
        <v>40</v>
      </c>
      <c r="C19" s="2"/>
      <c r="D19" s="12">
        <f>+'bs'!G46</f>
        <v>35420</v>
      </c>
      <c r="E19" s="12"/>
      <c r="F19" s="12">
        <v>1808.754</v>
      </c>
      <c r="G19" s="12"/>
      <c r="H19" s="12">
        <v>1808.754</v>
      </c>
      <c r="I19" s="12"/>
      <c r="J19" s="12">
        <v>23919</v>
      </c>
      <c r="K19" s="12"/>
      <c r="L19" s="12">
        <f>SUM(D19:J19)</f>
        <v>62956.508</v>
      </c>
      <c r="M19" s="10"/>
      <c r="N19" s="2"/>
      <c r="S19" s="2"/>
    </row>
    <row r="20" spans="1:19" ht="13.5" customHeight="1" hidden="1">
      <c r="A20" s="7"/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0"/>
      <c r="N20" s="2"/>
      <c r="S20" s="2"/>
    </row>
    <row r="21" spans="1:19" ht="13.5" customHeight="1" hidden="1">
      <c r="A21" s="7"/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0"/>
      <c r="N21" s="2"/>
      <c r="S21" s="2"/>
    </row>
    <row r="22" spans="1:19" ht="13.5" customHeight="1" hidden="1">
      <c r="A22" s="7"/>
      <c r="B22" s="2" t="s">
        <v>39</v>
      </c>
      <c r="C22" s="2"/>
      <c r="D22" s="12">
        <v>0</v>
      </c>
      <c r="E22" s="12"/>
      <c r="F22" s="12">
        <v>0</v>
      </c>
      <c r="G22" s="12"/>
      <c r="H22" s="12">
        <v>0</v>
      </c>
      <c r="I22" s="12"/>
      <c r="J22" s="12">
        <v>-3182</v>
      </c>
      <c r="K22" s="12"/>
      <c r="L22" s="12">
        <f>SUM(D22:J22)</f>
        <v>-3182</v>
      </c>
      <c r="M22" s="10"/>
      <c r="N22" s="2"/>
      <c r="S22" s="2"/>
    </row>
    <row r="23" spans="1:19" ht="13.5" customHeight="1" hidden="1">
      <c r="A23" s="7"/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0"/>
      <c r="N23" s="2"/>
      <c r="S23" s="2"/>
    </row>
    <row r="24" spans="1:19" ht="13.5" customHeight="1" hidden="1">
      <c r="A24" s="7"/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0"/>
      <c r="N24" s="2"/>
      <c r="S24" s="2"/>
    </row>
    <row r="25" spans="1:19" ht="13.5" customHeight="1" hidden="1">
      <c r="A25" s="7"/>
      <c r="B25" s="2" t="s">
        <v>32</v>
      </c>
      <c r="C25" s="2"/>
      <c r="D25" s="12">
        <v>0</v>
      </c>
      <c r="E25" s="12"/>
      <c r="F25" s="12">
        <v>0</v>
      </c>
      <c r="G25" s="12"/>
      <c r="H25" s="12">
        <v>0</v>
      </c>
      <c r="I25" s="12"/>
      <c r="J25" s="12">
        <v>-389</v>
      </c>
      <c r="K25" s="12"/>
      <c r="L25" s="12">
        <f>SUM(D25:J25)</f>
        <v>-389</v>
      </c>
      <c r="M25" s="10"/>
      <c r="N25" s="2"/>
      <c r="S25" s="2"/>
    </row>
    <row r="26" spans="1:19" ht="13.5" customHeight="1" hidden="1">
      <c r="A26" s="7"/>
      <c r="B26" s="2"/>
      <c r="C26" s="2"/>
      <c r="D26" s="12"/>
      <c r="E26" s="12"/>
      <c r="F26" s="12"/>
      <c r="G26" s="12"/>
      <c r="H26" s="12"/>
      <c r="I26" s="12"/>
      <c r="J26" s="12"/>
      <c r="K26" s="12"/>
      <c r="L26" s="12"/>
      <c r="M26" s="10"/>
      <c r="N26" s="2"/>
      <c r="S26" s="2"/>
    </row>
    <row r="27" spans="1:19" ht="13.5" customHeight="1" hidden="1">
      <c r="A27" s="7"/>
      <c r="B27" s="2"/>
      <c r="C27" s="2"/>
      <c r="D27" s="13"/>
      <c r="E27" s="13"/>
      <c r="F27" s="13"/>
      <c r="G27" s="13"/>
      <c r="H27" s="13"/>
      <c r="I27" s="13"/>
      <c r="J27" s="13"/>
      <c r="K27" s="13"/>
      <c r="L27" s="13"/>
      <c r="M27" s="10"/>
      <c r="N27" s="2"/>
      <c r="S27" s="2"/>
    </row>
    <row r="28" spans="1:19" ht="13.5" customHeight="1">
      <c r="A28" s="47"/>
      <c r="B28" s="2" t="s">
        <v>100</v>
      </c>
      <c r="C28" s="2"/>
      <c r="D28" s="12">
        <v>375</v>
      </c>
      <c r="E28" s="12"/>
      <c r="F28" s="12">
        <v>0</v>
      </c>
      <c r="G28" s="12"/>
      <c r="H28" s="12">
        <v>0</v>
      </c>
      <c r="I28" s="12"/>
      <c r="J28" s="12">
        <v>35582</v>
      </c>
      <c r="K28" s="12"/>
      <c r="L28" s="12">
        <f>SUM(D28:J28)</f>
        <v>35957</v>
      </c>
      <c r="M28" s="12"/>
      <c r="N28" s="2"/>
      <c r="S28" s="2"/>
    </row>
    <row r="29" spans="1:19" ht="13.5" customHeight="1">
      <c r="A29" s="47"/>
      <c r="B29" s="2" t="s">
        <v>98</v>
      </c>
      <c r="C29" s="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"/>
      <c r="S29" s="2"/>
    </row>
    <row r="30" spans="1:19" ht="13.5" customHeight="1">
      <c r="A30" s="47"/>
      <c r="B30" s="44" t="s">
        <v>99</v>
      </c>
      <c r="C30" s="2"/>
      <c r="D30" s="13"/>
      <c r="E30" s="13"/>
      <c r="F30" s="13"/>
      <c r="G30" s="13"/>
      <c r="H30" s="13"/>
      <c r="I30" s="13"/>
      <c r="J30" s="13">
        <v>-162</v>
      </c>
      <c r="K30" s="13"/>
      <c r="L30" s="13">
        <f>SUM(D30:J30)</f>
        <v>-162</v>
      </c>
      <c r="M30" s="12"/>
      <c r="N30" s="2"/>
      <c r="S30" s="2"/>
    </row>
    <row r="31" spans="1:19" ht="13.5" customHeight="1">
      <c r="A31" s="47"/>
      <c r="B31" s="2" t="s">
        <v>101</v>
      </c>
      <c r="C31" s="2"/>
      <c r="D31" s="12">
        <f>SUM(D28:D30)</f>
        <v>375</v>
      </c>
      <c r="E31" s="12"/>
      <c r="F31" s="12">
        <f>SUM(F28:F30)</f>
        <v>0</v>
      </c>
      <c r="G31" s="12"/>
      <c r="H31" s="12">
        <f>SUM(H28:H30)</f>
        <v>0</v>
      </c>
      <c r="I31" s="12"/>
      <c r="J31" s="12">
        <f>SUM(J28:J30)</f>
        <v>35420</v>
      </c>
      <c r="K31" s="12"/>
      <c r="L31" s="12">
        <f>SUM(L28:L30)</f>
        <v>35795</v>
      </c>
      <c r="M31" s="12"/>
      <c r="N31" s="2"/>
      <c r="S31" s="2"/>
    </row>
    <row r="32" spans="1:19" ht="13.5" customHeight="1">
      <c r="A32" s="47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"/>
      <c r="S32" s="2"/>
    </row>
    <row r="33" spans="1:19" ht="13.5" customHeight="1">
      <c r="A33" s="47"/>
      <c r="B33" s="2" t="s">
        <v>128</v>
      </c>
      <c r="C33" s="2"/>
      <c r="D33" s="12">
        <v>0</v>
      </c>
      <c r="E33" s="12"/>
      <c r="F33" s="12">
        <v>0</v>
      </c>
      <c r="G33" s="12"/>
      <c r="H33" s="12">
        <v>0</v>
      </c>
      <c r="I33" s="12"/>
      <c r="J33" s="12">
        <f>pnl!H40</f>
        <v>16205</v>
      </c>
      <c r="K33" s="12"/>
      <c r="L33" s="12">
        <f>SUM(D33:J33)</f>
        <v>16205</v>
      </c>
      <c r="M33" s="12"/>
      <c r="N33" s="2"/>
      <c r="S33" s="2"/>
    </row>
    <row r="34" spans="1:19" ht="13.5" customHeight="1">
      <c r="A34" s="47"/>
      <c r="B34" s="2"/>
      <c r="C34" s="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"/>
      <c r="S34" s="2"/>
    </row>
    <row r="35" spans="1:19" ht="36.75" customHeight="1">
      <c r="A35" s="47"/>
      <c r="B35" s="50" t="s">
        <v>129</v>
      </c>
      <c r="C35" s="2"/>
      <c r="D35" s="12">
        <v>0</v>
      </c>
      <c r="E35" s="12"/>
      <c r="F35" s="12"/>
      <c r="G35" s="12"/>
      <c r="H35" s="12">
        <v>151</v>
      </c>
      <c r="I35" s="12"/>
      <c r="J35" s="12">
        <v>0</v>
      </c>
      <c r="K35" s="12"/>
      <c r="L35" s="12">
        <f>SUM(D35:J35)</f>
        <v>151</v>
      </c>
      <c r="M35" s="12"/>
      <c r="N35" s="2"/>
      <c r="S35" s="2"/>
    </row>
    <row r="36" spans="1:19" ht="13.5" customHeight="1">
      <c r="A36" s="47"/>
      <c r="B36" s="2"/>
      <c r="C36" s="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"/>
      <c r="S36" s="2"/>
    </row>
    <row r="37" spans="1:19" ht="13.5" customHeight="1">
      <c r="A37" s="47"/>
      <c r="B37" s="2" t="s">
        <v>62</v>
      </c>
      <c r="C37" s="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"/>
      <c r="S37" s="2"/>
    </row>
    <row r="38" spans="1:19" ht="13.5" customHeight="1">
      <c r="A38" s="47"/>
      <c r="B38" s="11" t="s">
        <v>63</v>
      </c>
      <c r="C38" s="2"/>
      <c r="D38" s="12">
        <v>30500</v>
      </c>
      <c r="E38" s="12"/>
      <c r="F38" s="12">
        <v>0</v>
      </c>
      <c r="G38" s="12"/>
      <c r="H38" s="12">
        <v>0</v>
      </c>
      <c r="I38" s="12"/>
      <c r="J38" s="12">
        <f>-D38</f>
        <v>-30500</v>
      </c>
      <c r="K38" s="12"/>
      <c r="L38" s="12">
        <f aca="true" t="shared" si="0" ref="L38:L43">SUM(D38:J38)</f>
        <v>0</v>
      </c>
      <c r="M38" s="12"/>
      <c r="N38" s="2"/>
      <c r="S38" s="2"/>
    </row>
    <row r="39" spans="1:19" ht="13.5" customHeight="1">
      <c r="A39" s="47"/>
      <c r="B39" s="43" t="s">
        <v>134</v>
      </c>
      <c r="C39" s="2"/>
      <c r="D39" s="12">
        <v>4292</v>
      </c>
      <c r="E39" s="12"/>
      <c r="F39" s="12">
        <v>0</v>
      </c>
      <c r="G39" s="12"/>
      <c r="H39" s="12">
        <v>0</v>
      </c>
      <c r="I39" s="12"/>
      <c r="J39" s="12">
        <v>0</v>
      </c>
      <c r="K39" s="12"/>
      <c r="L39" s="12">
        <f t="shared" si="0"/>
        <v>4292</v>
      </c>
      <c r="M39" s="12"/>
      <c r="N39" s="2"/>
      <c r="S39" s="2"/>
    </row>
    <row r="40" spans="1:19" ht="13.5" customHeight="1">
      <c r="A40" s="47"/>
      <c r="B40" s="43" t="s">
        <v>64</v>
      </c>
      <c r="C40" s="2"/>
      <c r="D40" s="12">
        <v>22333</v>
      </c>
      <c r="E40" s="12"/>
      <c r="F40" s="12">
        <v>0</v>
      </c>
      <c r="G40" s="12"/>
      <c r="H40" s="12">
        <v>0</v>
      </c>
      <c r="I40" s="12"/>
      <c r="J40" s="12">
        <v>0</v>
      </c>
      <c r="K40" s="12"/>
      <c r="L40" s="12">
        <f t="shared" si="0"/>
        <v>22333</v>
      </c>
      <c r="M40" s="12"/>
      <c r="N40" s="2"/>
      <c r="S40" s="2"/>
    </row>
    <row r="41" spans="1:19" ht="13.5" customHeight="1">
      <c r="A41" s="47"/>
      <c r="B41" s="43" t="s">
        <v>80</v>
      </c>
      <c r="C41" s="2"/>
      <c r="D41" s="12">
        <v>2500</v>
      </c>
      <c r="E41" s="12"/>
      <c r="F41" s="12">
        <v>3800</v>
      </c>
      <c r="G41" s="12"/>
      <c r="H41" s="12">
        <v>0</v>
      </c>
      <c r="I41" s="12"/>
      <c r="J41" s="12">
        <v>0</v>
      </c>
      <c r="K41" s="12"/>
      <c r="L41" s="12">
        <f t="shared" si="0"/>
        <v>6300</v>
      </c>
      <c r="M41" s="12"/>
      <c r="N41" s="2"/>
      <c r="S41" s="2"/>
    </row>
    <row r="42" spans="1:19" ht="13.5" customHeight="1">
      <c r="A42" s="47"/>
      <c r="B42" s="43" t="s">
        <v>102</v>
      </c>
      <c r="C42" s="2"/>
      <c r="D42" s="12">
        <v>13</v>
      </c>
      <c r="E42" s="12"/>
      <c r="F42" s="12">
        <v>30</v>
      </c>
      <c r="G42" s="12"/>
      <c r="H42" s="12">
        <v>0</v>
      </c>
      <c r="I42" s="12"/>
      <c r="J42" s="12"/>
      <c r="K42" s="12"/>
      <c r="L42" s="12">
        <f t="shared" si="0"/>
        <v>43</v>
      </c>
      <c r="M42" s="12"/>
      <c r="N42" s="2"/>
      <c r="S42" s="2"/>
    </row>
    <row r="43" spans="1:19" ht="13.5" customHeight="1">
      <c r="A43" s="47"/>
      <c r="B43" s="44" t="s">
        <v>130</v>
      </c>
      <c r="C43" s="2"/>
      <c r="D43" s="12">
        <v>0</v>
      </c>
      <c r="E43" s="12"/>
      <c r="F43" s="12">
        <v>-2618</v>
      </c>
      <c r="G43" s="12"/>
      <c r="H43" s="12">
        <v>0</v>
      </c>
      <c r="I43" s="12"/>
      <c r="J43" s="12">
        <v>0</v>
      </c>
      <c r="K43" s="12"/>
      <c r="L43" s="12">
        <f t="shared" si="0"/>
        <v>-2618</v>
      </c>
      <c r="M43" s="12"/>
      <c r="N43" s="2"/>
      <c r="S43" s="2"/>
    </row>
    <row r="44" spans="1:19" ht="13.5" customHeight="1">
      <c r="A44" s="47"/>
      <c r="B44" s="44"/>
      <c r="C44" s="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"/>
      <c r="S44" s="2"/>
    </row>
    <row r="45" spans="1:19" ht="13.5" customHeight="1">
      <c r="A45" s="47"/>
      <c r="B45" s="43" t="s">
        <v>83</v>
      </c>
      <c r="C45" s="2"/>
      <c r="D45" s="12">
        <v>0</v>
      </c>
      <c r="E45" s="12"/>
      <c r="F45" s="12">
        <v>0</v>
      </c>
      <c r="G45" s="12"/>
      <c r="H45" s="12">
        <v>0</v>
      </c>
      <c r="I45" s="12"/>
      <c r="J45" s="12">
        <v>-1296</v>
      </c>
      <c r="K45" s="12"/>
      <c r="L45" s="12">
        <f>SUM(D45:J45)</f>
        <v>-1296</v>
      </c>
      <c r="M45" s="12"/>
      <c r="N45" s="2"/>
      <c r="S45" s="2"/>
    </row>
    <row r="46" spans="1:19" ht="13.5" customHeight="1">
      <c r="A46" s="47"/>
      <c r="B46" s="2"/>
      <c r="C46" s="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"/>
      <c r="S46" s="2"/>
    </row>
    <row r="47" spans="1:19" ht="13.5" customHeight="1" thickBot="1">
      <c r="A47" s="47"/>
      <c r="B47" s="2" t="s">
        <v>118</v>
      </c>
      <c r="C47" s="2"/>
      <c r="D47" s="15">
        <f>SUM(D31:D46)</f>
        <v>60013</v>
      </c>
      <c r="E47" s="15"/>
      <c r="F47" s="15">
        <f>SUM(F31:F46)</f>
        <v>1212</v>
      </c>
      <c r="G47" s="15"/>
      <c r="H47" s="15">
        <f>SUM(H31:H46)</f>
        <v>151</v>
      </c>
      <c r="I47" s="15"/>
      <c r="J47" s="15">
        <f>SUM(J31:J46)</f>
        <v>19829</v>
      </c>
      <c r="K47" s="15"/>
      <c r="L47" s="15">
        <f>SUM(L31:L46)</f>
        <v>81205</v>
      </c>
      <c r="M47" s="12"/>
      <c r="N47" s="2"/>
      <c r="S47" s="2"/>
    </row>
    <row r="48" spans="1:19" ht="13.5" customHeight="1" thickTop="1">
      <c r="A48" s="47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"/>
      <c r="S48" s="2"/>
    </row>
    <row r="49" spans="1:19" ht="13.5" customHeight="1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"/>
      <c r="S49" s="2"/>
    </row>
    <row r="50" spans="1:19" ht="13.5" customHeight="1">
      <c r="A50" s="2"/>
      <c r="B50" s="49"/>
      <c r="C50" s="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"/>
      <c r="S50" s="2"/>
    </row>
    <row r="51" spans="1:19" ht="13.5" customHeight="1">
      <c r="A51" s="2"/>
      <c r="B51" s="49"/>
      <c r="C51" s="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"/>
      <c r="S51" s="2"/>
    </row>
    <row r="52" spans="1:19" ht="13.5" customHeight="1">
      <c r="A52" s="2"/>
      <c r="B52" s="49"/>
      <c r="C52" s="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2"/>
      <c r="S52" s="2"/>
    </row>
    <row r="53" spans="1:19" ht="13.5" customHeight="1">
      <c r="A53" s="2"/>
      <c r="B53" s="26"/>
      <c r="C53" s="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"/>
      <c r="S53" s="2"/>
    </row>
    <row r="54" spans="1:19" ht="13.5" customHeight="1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"/>
      <c r="S54" s="2"/>
    </row>
    <row r="55" spans="1:19" ht="13.5" customHeight="1">
      <c r="A55" s="2"/>
      <c r="B55" s="59" t="s">
        <v>125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2"/>
      <c r="N55" s="2"/>
      <c r="S55" s="2"/>
    </row>
    <row r="56" spans="1:19" ht="13.5" customHeight="1">
      <c r="A56" s="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2"/>
      <c r="N56" s="2"/>
      <c r="S56" s="2"/>
    </row>
    <row r="57" spans="1:19" ht="13.5" customHeight="1">
      <c r="A57" s="2"/>
      <c r="B57" s="2"/>
      <c r="C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"/>
      <c r="S57" s="2"/>
    </row>
    <row r="58" spans="1:19" ht="13.5" customHeight="1">
      <c r="A58" s="2"/>
      <c r="B58" s="2"/>
      <c r="C58" s="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2"/>
      <c r="S58" s="2"/>
    </row>
    <row r="59" spans="1:19" ht="13.5" customHeight="1">
      <c r="A59" s="2"/>
      <c r="B59" s="2"/>
      <c r="C59" s="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2"/>
      <c r="S59" s="2"/>
    </row>
    <row r="60" spans="1:19" ht="13.5" customHeight="1">
      <c r="A60" s="2"/>
      <c r="B60" s="2"/>
      <c r="C60" s="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2"/>
      <c r="S60" s="2"/>
    </row>
    <row r="61" spans="1:19" ht="13.5" customHeight="1">
      <c r="A61" s="2"/>
      <c r="B61" s="2"/>
      <c r="C61" s="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"/>
      <c r="S61" s="2"/>
    </row>
    <row r="62" spans="1:19" ht="13.5" customHeight="1">
      <c r="A62" s="2"/>
      <c r="B62" s="2"/>
      <c r="C62" s="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"/>
      <c r="S62" s="2"/>
    </row>
    <row r="63" spans="1:19" ht="13.5" customHeight="1">
      <c r="A63" s="2"/>
      <c r="B63" s="2"/>
      <c r="C63" s="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"/>
      <c r="S63" s="2"/>
    </row>
    <row r="64" spans="1:19" ht="13.5" customHeight="1">
      <c r="A64" s="2"/>
      <c r="B64" s="2"/>
      <c r="C64" s="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"/>
      <c r="S64" s="2"/>
    </row>
    <row r="65" spans="1:19" ht="13.5" customHeight="1">
      <c r="A65" s="2"/>
      <c r="B65" s="2"/>
      <c r="C65" s="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"/>
      <c r="S65" s="2"/>
    </row>
    <row r="66" spans="1:13" ht="13.5" customHeight="1">
      <c r="A66" s="47"/>
      <c r="B66" s="2"/>
      <c r="C66" s="2"/>
      <c r="D66" s="2"/>
      <c r="E66" s="2"/>
      <c r="F66" s="2"/>
      <c r="G66" s="2"/>
      <c r="H66" s="2"/>
      <c r="I66" s="2"/>
      <c r="J66" s="12"/>
      <c r="K66" s="12"/>
      <c r="L66" s="12"/>
      <c r="M66" s="2"/>
    </row>
    <row r="67" spans="1:13" ht="13.5" customHeight="1">
      <c r="A67" s="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2"/>
    </row>
    <row r="68" spans="1:13" ht="13.5" customHeight="1">
      <c r="A68" s="7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2"/>
    </row>
    <row r="69" spans="1:13" ht="13.5" customHeight="1">
      <c r="A69" s="7"/>
      <c r="B69" s="2"/>
      <c r="C69" s="2"/>
      <c r="D69" s="2"/>
      <c r="E69" s="2"/>
      <c r="F69" s="2"/>
      <c r="G69" s="2"/>
      <c r="H69" s="2"/>
      <c r="I69" s="2"/>
      <c r="J69" s="12"/>
      <c r="K69" s="12"/>
      <c r="L69" s="12"/>
      <c r="M69" s="2"/>
    </row>
    <row r="70" spans="1:13" ht="13.5" customHeight="1">
      <c r="A70" s="7"/>
      <c r="B70" s="2"/>
      <c r="C70" s="2"/>
      <c r="D70" s="2"/>
      <c r="E70" s="2"/>
      <c r="F70" s="2"/>
      <c r="G70" s="2"/>
      <c r="H70" s="2"/>
      <c r="I70" s="2"/>
      <c r="J70" s="12"/>
      <c r="K70" s="12"/>
      <c r="L70" s="12"/>
      <c r="M70" s="2"/>
    </row>
    <row r="71" spans="1:13" ht="13.5" customHeight="1">
      <c r="A71" s="7"/>
      <c r="B71" s="2"/>
      <c r="C71" s="2"/>
      <c r="D71" s="2"/>
      <c r="E71" s="2"/>
      <c r="F71" s="2"/>
      <c r="G71" s="2"/>
      <c r="H71" s="2"/>
      <c r="I71" s="2"/>
      <c r="J71" s="12"/>
      <c r="K71" s="12"/>
      <c r="L71" s="12"/>
      <c r="M71" s="2"/>
    </row>
    <row r="72" spans="1:13" ht="13.5" customHeight="1">
      <c r="A72" s="7"/>
      <c r="B72" s="2"/>
      <c r="C72" s="2"/>
      <c r="D72" s="2"/>
      <c r="E72" s="2"/>
      <c r="F72" s="2"/>
      <c r="G72" s="2"/>
      <c r="H72" s="2"/>
      <c r="I72" s="2"/>
      <c r="J72" s="12"/>
      <c r="K72" s="12"/>
      <c r="L72" s="12"/>
      <c r="M72" s="2"/>
    </row>
    <row r="73" spans="1:13" ht="13.5" customHeight="1">
      <c r="A73" s="7"/>
      <c r="B73" s="2"/>
      <c r="C73" s="2"/>
      <c r="D73" s="2"/>
      <c r="E73" s="2"/>
      <c r="F73" s="2"/>
      <c r="G73" s="2"/>
      <c r="H73" s="2"/>
      <c r="I73" s="2"/>
      <c r="J73" s="12"/>
      <c r="K73" s="12"/>
      <c r="L73" s="12"/>
      <c r="M73" s="2"/>
    </row>
    <row r="74" spans="1:13" ht="13.5" customHeight="1">
      <c r="A74" s="7"/>
      <c r="B74" s="2"/>
      <c r="C74" s="2"/>
      <c r="D74" s="2"/>
      <c r="E74" s="2"/>
      <c r="F74" s="2"/>
      <c r="G74" s="2"/>
      <c r="H74" s="2"/>
      <c r="I74" s="2"/>
      <c r="J74" s="12"/>
      <c r="K74" s="12"/>
      <c r="L74" s="12"/>
      <c r="M74" s="2"/>
    </row>
    <row r="75" spans="1:13" ht="13.5" customHeight="1">
      <c r="A75" s="56" t="s">
        <v>133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13.5" customHeight="1">
      <c r="A76" s="56" t="s">
        <v>33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3.5" customHeight="1">
      <c r="A77" s="7"/>
      <c r="B77" s="2"/>
      <c r="C77" s="2"/>
      <c r="D77" s="2"/>
      <c r="E77" s="2"/>
      <c r="F77" s="2"/>
      <c r="G77" s="2"/>
      <c r="H77" s="2"/>
      <c r="I77" s="2"/>
      <c r="J77" s="12"/>
      <c r="K77" s="12"/>
      <c r="L77" s="12"/>
      <c r="M77" s="2"/>
    </row>
    <row r="78" spans="1:14" ht="13.5" customHeight="1">
      <c r="A78" s="7"/>
      <c r="B78" s="2"/>
      <c r="C78" s="2"/>
      <c r="D78" s="2"/>
      <c r="E78" s="2"/>
      <c r="F78" s="2"/>
      <c r="G78" s="2"/>
      <c r="H78" s="2"/>
      <c r="I78" s="2"/>
      <c r="J78" s="12"/>
      <c r="K78" s="12"/>
      <c r="L78" s="12"/>
      <c r="M78" s="2"/>
      <c r="N78" s="2"/>
    </row>
    <row r="79" spans="1:14" ht="13.5" customHeight="1">
      <c r="A79" s="7"/>
      <c r="B79" s="2"/>
      <c r="C79" s="2"/>
      <c r="D79" s="2"/>
      <c r="E79" s="2"/>
      <c r="F79" s="2"/>
      <c r="G79" s="2"/>
      <c r="H79" s="2"/>
      <c r="I79" s="2"/>
      <c r="J79" s="12"/>
      <c r="L79" s="12"/>
      <c r="M79" s="2"/>
      <c r="N79" s="2"/>
    </row>
    <row r="81" ht="13.5" customHeight="1">
      <c r="J81" s="27"/>
    </row>
    <row r="82" spans="10:12" ht="13.5" customHeight="1">
      <c r="J82" s="27"/>
      <c r="K82" s="27"/>
      <c r="L82" s="27"/>
    </row>
  </sheetData>
  <mergeCells count="10">
    <mergeCell ref="A75:M75"/>
    <mergeCell ref="A76:M76"/>
    <mergeCell ref="A10:M10"/>
    <mergeCell ref="A11:M11"/>
    <mergeCell ref="B67:L68"/>
    <mergeCell ref="B55:L56"/>
    <mergeCell ref="A4:M4"/>
    <mergeCell ref="A5:M5"/>
    <mergeCell ref="A6:M6"/>
    <mergeCell ref="A7:M7"/>
  </mergeCells>
  <printOptions/>
  <pageMargins left="0.75" right="0.75" top="0.69" bottom="0.75" header="0.5" footer="0.5"/>
  <pageSetup fitToHeight="1" fitToWidth="1" horizontalDpi="600" verticalDpi="600" orientation="portrait" paperSize="9" scale="72" r:id="rId1"/>
  <headerFooter alignWithMargins="0">
    <oddFooter>&amp;C&amp;"Times New Roman,Bold"3&amp;R&amp;T&amp;D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75" zoomScaleSheetLayoutView="75" workbookViewId="0" topLeftCell="A1">
      <selection activeCell="A1" sqref="A1"/>
    </sheetView>
  </sheetViews>
  <sheetFormatPr defaultColWidth="9.33203125" defaultRowHeight="13.5" customHeight="1"/>
  <cols>
    <col min="1" max="1" width="4.66015625" style="17" customWidth="1"/>
    <col min="2" max="2" width="3.83203125" style="1" customWidth="1"/>
    <col min="3" max="3" width="61.83203125" style="1" customWidth="1"/>
    <col min="4" max="4" width="2.83203125" style="1" customWidth="1"/>
    <col min="5" max="5" width="16.83203125" style="1" customWidth="1"/>
    <col min="6" max="6" width="1.83203125" style="2" customWidth="1"/>
    <col min="7" max="7" width="14.66015625" style="1" customWidth="1"/>
    <col min="8" max="8" width="1.83203125" style="1" customWidth="1"/>
    <col min="9" max="9" width="9.33203125" style="1" customWidth="1"/>
    <col min="10" max="13" width="9.33203125" style="2" customWidth="1"/>
    <col min="14" max="16384" width="9.33203125" style="1" customWidth="1"/>
  </cols>
  <sheetData>
    <row r="1" spans="1:8" ht="13.5" customHeight="1">
      <c r="A1" s="7"/>
      <c r="B1" s="2"/>
      <c r="C1" s="2"/>
      <c r="D1" s="2"/>
      <c r="E1" s="2"/>
      <c r="G1" s="2"/>
      <c r="H1" s="2"/>
    </row>
    <row r="2" spans="1:8" ht="13.5" customHeight="1">
      <c r="A2" s="7"/>
      <c r="B2" s="2"/>
      <c r="C2" s="2"/>
      <c r="D2" s="2"/>
      <c r="E2" s="2"/>
      <c r="G2" s="2"/>
      <c r="H2" s="2"/>
    </row>
    <row r="3" spans="1:8" ht="13.5" customHeight="1">
      <c r="A3" s="53" t="str">
        <f>'eq'!A4</f>
        <v>DXN HOLDINGS BHD</v>
      </c>
      <c r="B3" s="53"/>
      <c r="C3" s="53"/>
      <c r="D3" s="53"/>
      <c r="E3" s="53"/>
      <c r="F3" s="53"/>
      <c r="G3" s="53"/>
      <c r="H3" s="53"/>
    </row>
    <row r="4" spans="1:8" ht="13.5" customHeight="1">
      <c r="A4" s="54" t="str">
        <f>'eq'!A5</f>
        <v>(Company No. 363120-V)</v>
      </c>
      <c r="B4" s="54"/>
      <c r="C4" s="54"/>
      <c r="D4" s="54"/>
      <c r="E4" s="54"/>
      <c r="F4" s="54"/>
      <c r="G4" s="54"/>
      <c r="H4" s="54"/>
    </row>
    <row r="5" spans="1:12" ht="13.5" customHeight="1">
      <c r="A5" s="55" t="s">
        <v>0</v>
      </c>
      <c r="B5" s="55"/>
      <c r="C5" s="55"/>
      <c r="D5" s="55"/>
      <c r="E5" s="55"/>
      <c r="F5" s="55"/>
      <c r="G5" s="55"/>
      <c r="H5" s="55"/>
      <c r="I5" s="4"/>
      <c r="J5" s="4"/>
      <c r="K5" s="4"/>
      <c r="L5" s="4"/>
    </row>
    <row r="6" spans="1:12" ht="13.5" customHeight="1">
      <c r="A6" s="54"/>
      <c r="B6" s="55"/>
      <c r="C6" s="55"/>
      <c r="D6" s="55"/>
      <c r="E6" s="55"/>
      <c r="F6" s="55"/>
      <c r="G6" s="55"/>
      <c r="H6" s="55"/>
      <c r="I6" s="4"/>
      <c r="J6" s="4"/>
      <c r="K6" s="4"/>
      <c r="L6" s="4"/>
    </row>
    <row r="7" spans="1:12" ht="13.5" customHeight="1">
      <c r="A7" s="4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8" ht="13.5" customHeight="1">
      <c r="A8" s="55" t="s">
        <v>35</v>
      </c>
      <c r="B8" s="54"/>
      <c r="C8" s="54"/>
      <c r="D8" s="54"/>
      <c r="E8" s="54"/>
      <c r="F8" s="54"/>
      <c r="G8" s="54"/>
      <c r="H8" s="54"/>
    </row>
    <row r="9" spans="1:8" ht="13.5" customHeight="1">
      <c r="A9" s="54" t="str">
        <f>'eq'!A11</f>
        <v>FOR THE YEAR ENDED 29 FEBRUARY 2004</v>
      </c>
      <c r="B9" s="54"/>
      <c r="C9" s="54"/>
      <c r="D9" s="54"/>
      <c r="E9" s="54"/>
      <c r="F9" s="54"/>
      <c r="G9" s="54"/>
      <c r="H9" s="54"/>
    </row>
    <row r="10" spans="1:8" ht="13.5" customHeight="1">
      <c r="A10" s="6"/>
      <c r="B10" s="2"/>
      <c r="C10" s="2"/>
      <c r="D10" s="2"/>
      <c r="E10" s="4"/>
      <c r="F10" s="8"/>
      <c r="G10" s="4"/>
      <c r="H10" s="2"/>
    </row>
    <row r="11" spans="1:8" ht="13.5" customHeight="1">
      <c r="A11" s="7"/>
      <c r="B11" s="2"/>
      <c r="C11" s="2"/>
      <c r="D11" s="2"/>
      <c r="E11" s="2"/>
      <c r="F11" s="3"/>
      <c r="G11" s="3" t="s">
        <v>1</v>
      </c>
      <c r="H11" s="2"/>
    </row>
    <row r="12" spans="1:8" ht="13.5" customHeight="1">
      <c r="A12" s="2"/>
      <c r="B12" s="2"/>
      <c r="C12" s="2"/>
      <c r="D12" s="2"/>
      <c r="E12" s="18"/>
      <c r="F12" s="18"/>
      <c r="G12" s="18"/>
      <c r="H12" s="2"/>
    </row>
    <row r="13" spans="1:8" ht="13.5" customHeight="1">
      <c r="A13" s="2"/>
      <c r="B13" s="2" t="s">
        <v>60</v>
      </c>
      <c r="C13" s="2"/>
      <c r="D13" s="2"/>
      <c r="E13" s="18"/>
      <c r="F13" s="18"/>
      <c r="G13" s="18">
        <f>pnl!H32</f>
        <v>19048</v>
      </c>
      <c r="H13" s="2"/>
    </row>
    <row r="14" spans="1:8" ht="7.5" customHeight="1">
      <c r="A14" s="2"/>
      <c r="B14" s="2"/>
      <c r="C14" s="2"/>
      <c r="D14" s="2"/>
      <c r="E14" s="18"/>
      <c r="F14" s="18"/>
      <c r="G14" s="18"/>
      <c r="H14" s="2"/>
    </row>
    <row r="15" spans="1:8" ht="13.5" customHeight="1">
      <c r="A15" s="2"/>
      <c r="B15" s="2" t="s">
        <v>56</v>
      </c>
      <c r="C15" s="2"/>
      <c r="D15" s="2"/>
      <c r="E15" s="18"/>
      <c r="F15" s="18"/>
      <c r="G15" s="18"/>
      <c r="H15" s="2"/>
    </row>
    <row r="16" spans="1:8" ht="13.5" customHeight="1">
      <c r="A16" s="2"/>
      <c r="B16" s="2"/>
      <c r="C16" s="2" t="s">
        <v>42</v>
      </c>
      <c r="D16" s="2"/>
      <c r="E16" s="18"/>
      <c r="F16" s="18"/>
      <c r="G16" s="18">
        <v>3997</v>
      </c>
      <c r="H16" s="2"/>
    </row>
    <row r="17" spans="1:8" ht="13.5" customHeight="1">
      <c r="A17" s="2"/>
      <c r="B17" s="2"/>
      <c r="C17" s="2" t="s">
        <v>91</v>
      </c>
      <c r="D17" s="2"/>
      <c r="E17" s="18"/>
      <c r="F17" s="18"/>
      <c r="G17" s="18">
        <v>-146</v>
      </c>
      <c r="H17" s="2"/>
    </row>
    <row r="18" spans="1:8" ht="13.5" customHeight="1">
      <c r="A18" s="2"/>
      <c r="B18" s="2"/>
      <c r="C18" s="2" t="s">
        <v>90</v>
      </c>
      <c r="D18" s="2"/>
      <c r="E18" s="18"/>
      <c r="F18" s="18"/>
      <c r="G18" s="18">
        <v>1063</v>
      </c>
      <c r="H18" s="2"/>
    </row>
    <row r="19" spans="1:8" ht="6.75" customHeight="1">
      <c r="A19" s="2"/>
      <c r="B19" s="2"/>
      <c r="C19" s="2"/>
      <c r="D19" s="2"/>
      <c r="E19" s="18"/>
      <c r="F19" s="18"/>
      <c r="G19" s="40"/>
      <c r="H19" s="2"/>
    </row>
    <row r="20" spans="1:8" ht="13.5" customHeight="1">
      <c r="A20" s="2"/>
      <c r="B20" s="2" t="s">
        <v>43</v>
      </c>
      <c r="C20" s="2"/>
      <c r="D20" s="2"/>
      <c r="E20" s="18"/>
      <c r="F20" s="18"/>
      <c r="G20" s="18">
        <f>SUM(G13:G18)</f>
        <v>23962</v>
      </c>
      <c r="H20" s="2"/>
    </row>
    <row r="21" spans="1:8" ht="8.25" customHeight="1">
      <c r="A21" s="2"/>
      <c r="B21" s="2"/>
      <c r="C21" s="2"/>
      <c r="D21" s="2"/>
      <c r="E21" s="18"/>
      <c r="F21" s="18"/>
      <c r="G21" s="18"/>
      <c r="H21" s="2"/>
    </row>
    <row r="22" spans="1:8" ht="13.5" customHeight="1">
      <c r="A22" s="2"/>
      <c r="B22" s="2"/>
      <c r="C22" s="2" t="s">
        <v>44</v>
      </c>
      <c r="D22" s="2"/>
      <c r="E22" s="18"/>
      <c r="F22" s="18"/>
      <c r="G22" s="2"/>
      <c r="H22" s="2"/>
    </row>
    <row r="23" spans="1:8" ht="13.5" customHeight="1">
      <c r="A23" s="2"/>
      <c r="B23" s="2"/>
      <c r="C23" s="2" t="s">
        <v>45</v>
      </c>
      <c r="D23" s="2"/>
      <c r="E23" s="18"/>
      <c r="F23" s="18"/>
      <c r="G23" s="18">
        <f>23270</f>
        <v>23270</v>
      </c>
      <c r="H23" s="2"/>
    </row>
    <row r="24" spans="1:8" ht="13.5" customHeight="1">
      <c r="A24" s="2"/>
      <c r="B24" s="2"/>
      <c r="C24" s="2" t="s">
        <v>46</v>
      </c>
      <c r="D24" s="2"/>
      <c r="E24" s="18"/>
      <c r="F24" s="18"/>
      <c r="G24" s="18">
        <v>-25707</v>
      </c>
      <c r="H24" s="2"/>
    </row>
    <row r="25" spans="1:8" ht="13.5" customHeight="1">
      <c r="A25" s="2"/>
      <c r="B25" s="2" t="s">
        <v>89</v>
      </c>
      <c r="C25" s="2"/>
      <c r="D25" s="2"/>
      <c r="E25" s="18"/>
      <c r="F25" s="18"/>
      <c r="G25" s="18">
        <f>-G17</f>
        <v>146</v>
      </c>
      <c r="H25" s="2"/>
    </row>
    <row r="26" spans="1:8" ht="13.5" customHeight="1">
      <c r="A26" s="2"/>
      <c r="B26" s="2" t="s">
        <v>88</v>
      </c>
      <c r="C26" s="2"/>
      <c r="D26" s="2"/>
      <c r="E26" s="18"/>
      <c r="F26" s="18"/>
      <c r="G26" s="18">
        <f>-G18</f>
        <v>-1063</v>
      </c>
      <c r="H26" s="2"/>
    </row>
    <row r="27" spans="1:8" ht="14.25" customHeight="1">
      <c r="A27" s="2"/>
      <c r="B27" s="2" t="s">
        <v>65</v>
      </c>
      <c r="C27" s="2"/>
      <c r="D27" s="2"/>
      <c r="E27" s="18"/>
      <c r="F27" s="18"/>
      <c r="G27" s="18">
        <v>-3722</v>
      </c>
      <c r="H27" s="2"/>
    </row>
    <row r="28" spans="1:8" ht="13.5" customHeight="1">
      <c r="A28" s="7"/>
      <c r="B28" s="2"/>
      <c r="C28" s="2"/>
      <c r="D28" s="2"/>
      <c r="E28" s="18"/>
      <c r="F28" s="18"/>
      <c r="G28" s="40"/>
      <c r="H28" s="2"/>
    </row>
    <row r="29" spans="1:8" ht="13.5" customHeight="1">
      <c r="A29" s="2"/>
      <c r="B29" s="2" t="s">
        <v>119</v>
      </c>
      <c r="C29" s="2"/>
      <c r="D29" s="2"/>
      <c r="E29" s="12"/>
      <c r="F29" s="12"/>
      <c r="G29" s="12">
        <f>SUM(G20:G27)</f>
        <v>16886</v>
      </c>
      <c r="H29" s="2"/>
    </row>
    <row r="30" spans="1:8" ht="13.5" customHeight="1">
      <c r="A30" s="2"/>
      <c r="B30" s="2"/>
      <c r="C30" s="2"/>
      <c r="D30" s="2"/>
      <c r="E30" s="12"/>
      <c r="F30" s="12"/>
      <c r="G30" s="12"/>
      <c r="H30" s="2"/>
    </row>
    <row r="31" spans="1:8" ht="9.75" customHeight="1">
      <c r="A31" s="2"/>
      <c r="B31" s="7" t="s">
        <v>52</v>
      </c>
      <c r="C31" s="2"/>
      <c r="D31" s="2"/>
      <c r="E31" s="12"/>
      <c r="F31" s="12"/>
      <c r="G31" s="12"/>
      <c r="H31" s="2"/>
    </row>
    <row r="32" spans="1:8" ht="6" customHeight="1">
      <c r="A32" s="2"/>
      <c r="B32" s="2"/>
      <c r="C32" s="2"/>
      <c r="D32" s="2"/>
      <c r="E32" s="12"/>
      <c r="F32" s="12"/>
      <c r="G32" s="12"/>
      <c r="H32" s="2"/>
    </row>
    <row r="33" spans="1:8" ht="14.25" customHeight="1">
      <c r="A33" s="2"/>
      <c r="B33" s="2"/>
      <c r="C33" s="2" t="s">
        <v>92</v>
      </c>
      <c r="D33" s="2"/>
      <c r="E33" s="12"/>
      <c r="F33" s="12"/>
      <c r="G33" s="22">
        <v>-3685</v>
      </c>
      <c r="H33" s="2"/>
    </row>
    <row r="34" spans="1:8" ht="14.25" customHeight="1">
      <c r="A34" s="2"/>
      <c r="B34" s="2"/>
      <c r="C34" s="2" t="s">
        <v>75</v>
      </c>
      <c r="D34" s="2"/>
      <c r="E34" s="12"/>
      <c r="F34" s="12"/>
      <c r="G34" s="19">
        <v>5102</v>
      </c>
      <c r="H34" s="2"/>
    </row>
    <row r="35" spans="1:8" ht="13.5" customHeight="1">
      <c r="A35" s="2"/>
      <c r="B35" s="2"/>
      <c r="C35" s="11"/>
      <c r="D35" s="2"/>
      <c r="E35" s="12"/>
      <c r="F35" s="12"/>
      <c r="G35" s="20"/>
      <c r="H35" s="2"/>
    </row>
    <row r="36" spans="1:8" ht="13.5" customHeight="1">
      <c r="A36" s="2"/>
      <c r="B36" s="2" t="s">
        <v>120</v>
      </c>
      <c r="C36" s="11"/>
      <c r="D36" s="2"/>
      <c r="E36" s="12"/>
      <c r="F36" s="12"/>
      <c r="G36" s="12">
        <f>SUM(G33:G35)</f>
        <v>1417</v>
      </c>
      <c r="H36" s="2"/>
    </row>
    <row r="37" spans="1:8" ht="13.5" customHeight="1">
      <c r="A37" s="2"/>
      <c r="B37" s="2"/>
      <c r="C37" s="2"/>
      <c r="D37" s="2"/>
      <c r="E37" s="12"/>
      <c r="F37" s="12"/>
      <c r="G37" s="12"/>
      <c r="H37" s="2"/>
    </row>
    <row r="38" spans="1:8" ht="16.5" customHeight="1">
      <c r="A38" s="2"/>
      <c r="B38" s="7" t="s">
        <v>53</v>
      </c>
      <c r="C38" s="2"/>
      <c r="D38" s="2"/>
      <c r="E38" s="12"/>
      <c r="F38" s="12"/>
      <c r="G38" s="12"/>
      <c r="H38" s="2"/>
    </row>
    <row r="39" spans="1:8" ht="13.5" customHeight="1">
      <c r="A39" s="2"/>
      <c r="B39" s="2"/>
      <c r="C39" s="2"/>
      <c r="D39" s="2"/>
      <c r="E39" s="12"/>
      <c r="F39" s="12"/>
      <c r="G39" s="12"/>
      <c r="H39" s="2"/>
    </row>
    <row r="40" spans="1:8" ht="13.5" customHeight="1">
      <c r="A40" s="2"/>
      <c r="B40" s="2"/>
      <c r="C40" s="11" t="s">
        <v>54</v>
      </c>
      <c r="D40" s="2"/>
      <c r="E40" s="12"/>
      <c r="F40" s="12"/>
      <c r="G40" s="22">
        <v>-9325</v>
      </c>
      <c r="H40" s="2"/>
    </row>
    <row r="41" spans="1:8" ht="13.5" customHeight="1">
      <c r="A41" s="2"/>
      <c r="B41" s="2"/>
      <c r="C41" s="11" t="s">
        <v>66</v>
      </c>
      <c r="D41" s="2"/>
      <c r="E41" s="12"/>
      <c r="F41" s="12"/>
      <c r="G41" s="19">
        <f>'eq'!D40</f>
        <v>22333</v>
      </c>
      <c r="H41" s="2"/>
    </row>
    <row r="42" spans="1:8" ht="13.5" customHeight="1">
      <c r="A42" s="2"/>
      <c r="B42" s="2"/>
      <c r="C42" s="11" t="s">
        <v>84</v>
      </c>
      <c r="D42" s="2"/>
      <c r="E42" s="12"/>
      <c r="F42" s="12"/>
      <c r="G42" s="19">
        <v>6300</v>
      </c>
      <c r="H42" s="2"/>
    </row>
    <row r="43" spans="1:8" ht="13.5" customHeight="1">
      <c r="A43" s="2"/>
      <c r="B43" s="2"/>
      <c r="C43" s="11" t="s">
        <v>104</v>
      </c>
      <c r="D43" s="2"/>
      <c r="E43" s="12"/>
      <c r="F43" s="12"/>
      <c r="G43" s="19">
        <v>43</v>
      </c>
      <c r="H43" s="2"/>
    </row>
    <row r="44" spans="1:8" ht="13.5" customHeight="1">
      <c r="A44" s="2"/>
      <c r="B44" s="2"/>
      <c r="C44" s="11" t="s">
        <v>47</v>
      </c>
      <c r="D44" s="2"/>
      <c r="E44" s="12"/>
      <c r="F44" s="12"/>
      <c r="G44" s="19">
        <v>-9296</v>
      </c>
      <c r="H44" s="2"/>
    </row>
    <row r="45" spans="1:8" ht="13.5" customHeight="1">
      <c r="A45" s="2"/>
      <c r="B45" s="2"/>
      <c r="C45" s="11" t="s">
        <v>131</v>
      </c>
      <c r="D45" s="2"/>
      <c r="E45" s="12"/>
      <c r="F45" s="12"/>
      <c r="G45" s="19">
        <v>-2618</v>
      </c>
      <c r="H45" s="2"/>
    </row>
    <row r="46" spans="1:8" ht="13.5" customHeight="1">
      <c r="A46" s="2"/>
      <c r="B46" s="2"/>
      <c r="C46" s="2"/>
      <c r="D46" s="2"/>
      <c r="E46" s="12"/>
      <c r="F46" s="12"/>
      <c r="G46" s="20"/>
      <c r="H46" s="2"/>
    </row>
    <row r="47" spans="1:8" ht="13.5" customHeight="1">
      <c r="A47" s="2"/>
      <c r="B47" s="2" t="s">
        <v>48</v>
      </c>
      <c r="C47" s="2"/>
      <c r="D47" s="2"/>
      <c r="E47" s="12"/>
      <c r="F47" s="12"/>
      <c r="G47" s="12">
        <f>SUM(G40:G46)</f>
        <v>7437</v>
      </c>
      <c r="H47" s="2"/>
    </row>
    <row r="48" spans="1:8" ht="13.5" customHeight="1">
      <c r="A48" s="47"/>
      <c r="B48" s="2"/>
      <c r="C48" s="2"/>
      <c r="D48" s="2"/>
      <c r="E48" s="12"/>
      <c r="F48" s="12"/>
      <c r="G48" s="13"/>
      <c r="H48" s="2"/>
    </row>
    <row r="49" spans="1:8" ht="13.5" customHeight="1">
      <c r="A49" s="7"/>
      <c r="B49" s="2" t="s">
        <v>67</v>
      </c>
      <c r="C49" s="2"/>
      <c r="D49" s="2"/>
      <c r="E49" s="12"/>
      <c r="F49" s="12"/>
      <c r="G49" s="12">
        <f>G47+G29+G36</f>
        <v>25740</v>
      </c>
      <c r="H49" s="2"/>
    </row>
    <row r="50" spans="1:8" ht="13.5" customHeight="1">
      <c r="A50" s="7"/>
      <c r="B50" s="2"/>
      <c r="C50" s="5"/>
      <c r="D50" s="5"/>
      <c r="E50" s="12"/>
      <c r="F50" s="12"/>
      <c r="G50" s="12"/>
      <c r="H50" s="2"/>
    </row>
    <row r="51" spans="1:8" ht="13.5" customHeight="1">
      <c r="A51" s="7"/>
      <c r="B51" s="2" t="s">
        <v>122</v>
      </c>
      <c r="C51" s="2"/>
      <c r="D51" s="2"/>
      <c r="E51" s="12"/>
      <c r="F51" s="12"/>
      <c r="G51" s="12">
        <f>6721-6490</f>
        <v>231</v>
      </c>
      <c r="H51" s="2"/>
    </row>
    <row r="52" spans="1:8" ht="13.5" customHeight="1">
      <c r="A52" s="7"/>
      <c r="B52" s="44" t="s">
        <v>105</v>
      </c>
      <c r="C52" s="2"/>
      <c r="D52" s="2"/>
      <c r="E52" s="12"/>
      <c r="F52" s="12"/>
      <c r="G52" s="12">
        <v>-60</v>
      </c>
      <c r="H52" s="2"/>
    </row>
    <row r="53" spans="1:8" ht="13.5" customHeight="1" thickBot="1">
      <c r="A53" s="2"/>
      <c r="B53" s="2" t="s">
        <v>121</v>
      </c>
      <c r="C53" s="2"/>
      <c r="D53" s="2"/>
      <c r="E53" s="12"/>
      <c r="F53" s="12"/>
      <c r="G53" s="15">
        <f>SUM(G49:G52)</f>
        <v>25911</v>
      </c>
      <c r="H53" s="2"/>
    </row>
    <row r="54" spans="1:8" ht="13.5" customHeight="1" thickTop="1">
      <c r="A54" s="2"/>
      <c r="B54" s="2"/>
      <c r="C54" s="2"/>
      <c r="D54" s="2"/>
      <c r="E54" s="12"/>
      <c r="F54" s="12"/>
      <c r="G54" s="12"/>
      <c r="H54" s="2"/>
    </row>
    <row r="55" spans="1:8" ht="13.5" customHeight="1">
      <c r="A55" s="2"/>
      <c r="B55" s="2"/>
      <c r="C55" s="2"/>
      <c r="D55" s="2"/>
      <c r="E55" s="12"/>
      <c r="F55" s="12"/>
      <c r="G55" s="12"/>
      <c r="H55" s="2"/>
    </row>
    <row r="56" spans="1:8" ht="13.5" customHeight="1">
      <c r="A56" s="2"/>
      <c r="B56" s="2"/>
      <c r="C56" s="2"/>
      <c r="D56" s="2"/>
      <c r="E56" s="12"/>
      <c r="F56" s="12"/>
      <c r="G56" s="12"/>
      <c r="H56" s="2"/>
    </row>
    <row r="57" spans="1:8" ht="13.5" customHeight="1">
      <c r="A57" s="2"/>
      <c r="B57" s="2"/>
      <c r="C57" s="2"/>
      <c r="D57" s="2"/>
      <c r="E57" s="12"/>
      <c r="F57" s="12"/>
      <c r="G57" s="12"/>
      <c r="H57" s="2"/>
    </row>
    <row r="58" spans="1:8" ht="13.5" customHeight="1">
      <c r="A58" s="2"/>
      <c r="B58" s="2"/>
      <c r="C58" s="2"/>
      <c r="D58" s="2"/>
      <c r="E58" s="12"/>
      <c r="F58" s="12"/>
      <c r="G58" s="12"/>
      <c r="H58" s="2"/>
    </row>
    <row r="59" spans="1:8" ht="13.5" customHeight="1">
      <c r="A59" s="2"/>
      <c r="B59" s="2"/>
      <c r="C59" s="2"/>
      <c r="D59" s="2"/>
      <c r="E59" s="12"/>
      <c r="F59" s="12"/>
      <c r="G59" s="12"/>
      <c r="H59" s="2"/>
    </row>
    <row r="60" spans="1:8" ht="13.5" customHeight="1">
      <c r="A60" s="2"/>
      <c r="B60" s="2"/>
      <c r="C60" s="2"/>
      <c r="D60" s="2"/>
      <c r="E60" s="12"/>
      <c r="F60" s="12"/>
      <c r="G60" s="12"/>
      <c r="H60" s="2"/>
    </row>
    <row r="61" spans="1:8" ht="13.5" customHeight="1">
      <c r="A61" s="2"/>
      <c r="B61" s="2"/>
      <c r="C61" s="2"/>
      <c r="D61" s="2"/>
      <c r="E61" s="12"/>
      <c r="F61" s="12"/>
      <c r="G61" s="12"/>
      <c r="H61" s="2"/>
    </row>
    <row r="62" spans="1:8" ht="13.5" customHeight="1">
      <c r="A62" s="2"/>
      <c r="B62" s="2"/>
      <c r="C62" s="2"/>
      <c r="D62" s="2"/>
      <c r="E62" s="12"/>
      <c r="F62" s="12"/>
      <c r="G62" s="12"/>
      <c r="H62" s="2"/>
    </row>
    <row r="63" spans="1:8" ht="13.5" customHeight="1">
      <c r="A63" s="2"/>
      <c r="B63" s="2"/>
      <c r="C63" s="2"/>
      <c r="D63" s="2"/>
      <c r="E63" s="12"/>
      <c r="F63" s="12"/>
      <c r="G63" s="12"/>
      <c r="H63" s="2"/>
    </row>
    <row r="64" spans="1:8" ht="13.5" customHeight="1">
      <c r="A64" s="2"/>
      <c r="B64" s="2"/>
      <c r="C64" s="2"/>
      <c r="D64" s="2"/>
      <c r="E64" s="12"/>
      <c r="F64" s="12"/>
      <c r="G64" s="12"/>
      <c r="H64" s="2"/>
    </row>
    <row r="65" spans="1:8" ht="13.5" customHeight="1">
      <c r="A65" s="2"/>
      <c r="B65" s="2"/>
      <c r="C65" s="2"/>
      <c r="D65" s="2"/>
      <c r="E65" s="12"/>
      <c r="F65" s="12"/>
      <c r="G65" s="12"/>
      <c r="H65" s="2"/>
    </row>
    <row r="66" spans="1:8" ht="13.5" customHeight="1">
      <c r="A66" s="2"/>
      <c r="B66" s="2"/>
      <c r="C66" s="7">
        <v>4</v>
      </c>
      <c r="D66" s="2"/>
      <c r="E66" s="12"/>
      <c r="F66" s="12"/>
      <c r="G66" s="12"/>
      <c r="H66" s="2"/>
    </row>
    <row r="67" spans="1:8" ht="13.5" customHeight="1">
      <c r="A67" s="2"/>
      <c r="B67" s="2"/>
      <c r="C67" s="2"/>
      <c r="D67" s="2"/>
      <c r="E67" s="12"/>
      <c r="F67" s="12"/>
      <c r="G67" s="12"/>
      <c r="H67" s="2"/>
    </row>
    <row r="68" spans="1:8" ht="13.5" customHeight="1">
      <c r="A68" s="2"/>
      <c r="B68" s="2"/>
      <c r="C68" s="2"/>
      <c r="D68" s="2"/>
      <c r="E68" s="12"/>
      <c r="F68" s="12"/>
      <c r="G68" s="12"/>
      <c r="H68" s="2"/>
    </row>
    <row r="69" spans="1:8" ht="25.5" customHeight="1">
      <c r="A69" s="2"/>
      <c r="B69" s="2"/>
      <c r="D69" s="2"/>
      <c r="E69" s="12"/>
      <c r="F69" s="12"/>
      <c r="G69" s="12"/>
      <c r="H69" s="2"/>
    </row>
    <row r="70" spans="1:9" ht="13.5" customHeight="1">
      <c r="A70" s="7"/>
      <c r="B70" s="55" t="s">
        <v>77</v>
      </c>
      <c r="C70" s="54"/>
      <c r="D70" s="54"/>
      <c r="E70" s="54"/>
      <c r="F70" s="54"/>
      <c r="G70" s="54"/>
      <c r="H70" s="54"/>
      <c r="I70" s="54"/>
    </row>
    <row r="71" spans="1:9" ht="13.5" customHeight="1">
      <c r="A71" s="7"/>
      <c r="B71" s="3"/>
      <c r="C71" s="3"/>
      <c r="D71" s="3"/>
      <c r="E71" s="3"/>
      <c r="F71" s="3"/>
      <c r="G71" s="3" t="s">
        <v>1</v>
      </c>
      <c r="H71" s="3"/>
      <c r="I71" s="3"/>
    </row>
    <row r="72" spans="1:9" ht="13.5" customHeight="1">
      <c r="A72" s="7"/>
      <c r="B72" s="3"/>
      <c r="C72" s="3"/>
      <c r="D72" s="3"/>
      <c r="E72" s="3"/>
      <c r="F72" s="3"/>
      <c r="G72" s="3"/>
      <c r="H72" s="3"/>
      <c r="I72" s="3"/>
    </row>
    <row r="73" spans="1:8" ht="13.5" customHeight="1">
      <c r="A73" s="7"/>
      <c r="B73" s="2" t="s">
        <v>50</v>
      </c>
      <c r="C73" s="2"/>
      <c r="D73" s="2"/>
      <c r="E73" s="12"/>
      <c r="F73" s="12"/>
      <c r="G73" s="12"/>
      <c r="H73" s="2"/>
    </row>
    <row r="74" spans="1:8" ht="13.5" customHeight="1">
      <c r="A74" s="7"/>
      <c r="B74" s="2"/>
      <c r="C74" s="2"/>
      <c r="D74" s="2"/>
      <c r="E74" s="12"/>
      <c r="F74" s="12"/>
      <c r="G74" s="12"/>
      <c r="H74" s="2"/>
    </row>
    <row r="75" spans="1:8" ht="13.5" customHeight="1">
      <c r="A75" s="7"/>
      <c r="B75" s="2" t="s">
        <v>68</v>
      </c>
      <c r="C75" s="25" t="s">
        <v>69</v>
      </c>
      <c r="D75" s="2"/>
      <c r="E75" s="12"/>
      <c r="F75" s="12"/>
      <c r="G75" s="12"/>
      <c r="H75" s="2"/>
    </row>
    <row r="76" spans="1:8" ht="13.5" customHeight="1">
      <c r="A76" s="7"/>
      <c r="B76" s="2"/>
      <c r="C76" s="2"/>
      <c r="D76" s="2"/>
      <c r="E76" s="12"/>
      <c r="F76" s="12"/>
      <c r="G76" s="12"/>
      <c r="H76" s="2"/>
    </row>
    <row r="77" spans="1:8" ht="13.5" customHeight="1">
      <c r="A77" s="7"/>
      <c r="B77" s="2"/>
      <c r="C77" s="2" t="s">
        <v>18</v>
      </c>
      <c r="D77" s="2"/>
      <c r="E77" s="12"/>
      <c r="F77" s="12"/>
      <c r="G77" s="12">
        <v>11233</v>
      </c>
      <c r="H77" s="2"/>
    </row>
    <row r="78" spans="1:8" ht="13.5" customHeight="1">
      <c r="A78" s="7"/>
      <c r="B78" s="2"/>
      <c r="C78" s="2" t="s">
        <v>95</v>
      </c>
      <c r="D78" s="2"/>
      <c r="E78" s="12"/>
      <c r="F78" s="12"/>
      <c r="G78" s="12">
        <v>323</v>
      </c>
      <c r="H78" s="2"/>
    </row>
    <row r="79" spans="1:8" ht="13.5" customHeight="1">
      <c r="A79" s="7"/>
      <c r="B79" s="2"/>
      <c r="C79" s="44" t="s">
        <v>106</v>
      </c>
      <c r="D79" s="2"/>
      <c r="E79" s="12"/>
      <c r="F79" s="12"/>
      <c r="G79" s="12">
        <v>1671</v>
      </c>
      <c r="H79" s="2"/>
    </row>
    <row r="80" spans="1:8" ht="13.5" customHeight="1">
      <c r="A80" s="7"/>
      <c r="B80" s="2"/>
      <c r="C80" s="2" t="s">
        <v>19</v>
      </c>
      <c r="D80" s="2"/>
      <c r="E80" s="12"/>
      <c r="F80" s="12"/>
      <c r="G80" s="12">
        <v>6848</v>
      </c>
      <c r="H80" s="2"/>
    </row>
    <row r="81" spans="1:8" ht="13.5" customHeight="1">
      <c r="A81" s="7"/>
      <c r="B81" s="2"/>
      <c r="C81" s="44" t="s">
        <v>70</v>
      </c>
      <c r="D81" s="2"/>
      <c r="E81" s="12"/>
      <c r="F81" s="12"/>
      <c r="G81" s="12">
        <v>27197</v>
      </c>
      <c r="H81" s="2"/>
    </row>
    <row r="82" spans="1:8" ht="13.5" customHeight="1">
      <c r="A82" s="7"/>
      <c r="B82" s="2"/>
      <c r="C82" s="44" t="s">
        <v>5</v>
      </c>
      <c r="D82" s="2"/>
      <c r="E82" s="12"/>
      <c r="F82" s="12"/>
      <c r="G82" s="12">
        <v>6802</v>
      </c>
      <c r="H82" s="2"/>
    </row>
    <row r="83" spans="1:8" ht="13.5" customHeight="1">
      <c r="A83" s="7"/>
      <c r="B83" s="2"/>
      <c r="C83" s="44" t="s">
        <v>71</v>
      </c>
      <c r="D83" s="2"/>
      <c r="E83" s="12"/>
      <c r="F83" s="12"/>
      <c r="G83" s="12">
        <v>-33126</v>
      </c>
      <c r="H83" s="2"/>
    </row>
    <row r="84" spans="1:8" ht="13.5" customHeight="1">
      <c r="A84" s="7"/>
      <c r="B84" s="2"/>
      <c r="C84" s="44" t="s">
        <v>72</v>
      </c>
      <c r="D84" s="2"/>
      <c r="E84" s="12"/>
      <c r="F84" s="12"/>
      <c r="G84" s="12">
        <v>-698</v>
      </c>
      <c r="H84" s="2"/>
    </row>
    <row r="85" spans="1:8" ht="13.5" customHeight="1">
      <c r="A85" s="7"/>
      <c r="B85" s="2"/>
      <c r="C85" s="44" t="s">
        <v>24</v>
      </c>
      <c r="D85" s="2"/>
      <c r="E85" s="12"/>
      <c r="F85" s="12"/>
      <c r="G85" s="12">
        <f>-6896-2300</f>
        <v>-9196</v>
      </c>
      <c r="H85" s="2"/>
    </row>
    <row r="86" spans="1:8" ht="13.5" customHeight="1">
      <c r="A86" s="7"/>
      <c r="B86" s="2"/>
      <c r="C86" s="44"/>
      <c r="D86" s="2"/>
      <c r="E86" s="12"/>
      <c r="F86" s="12"/>
      <c r="G86" s="13"/>
      <c r="H86" s="2"/>
    </row>
    <row r="87" spans="1:8" ht="13.5" customHeight="1">
      <c r="A87" s="7"/>
      <c r="B87" s="2"/>
      <c r="C87" s="44" t="s">
        <v>73</v>
      </c>
      <c r="D87" s="2"/>
      <c r="E87" s="12"/>
      <c r="F87" s="12"/>
      <c r="G87" s="12">
        <f>SUM(G77:G85)</f>
        <v>11054</v>
      </c>
      <c r="H87" s="2"/>
    </row>
    <row r="88" spans="1:8" ht="13.5" customHeight="1">
      <c r="A88" s="7"/>
      <c r="B88" s="2"/>
      <c r="C88" s="44" t="s">
        <v>55</v>
      </c>
      <c r="D88" s="2"/>
      <c r="E88" s="12"/>
      <c r="F88" s="12"/>
      <c r="G88" s="12">
        <v>-6763</v>
      </c>
      <c r="H88" s="2"/>
    </row>
    <row r="89" spans="1:8" ht="13.5" customHeight="1">
      <c r="A89" s="7"/>
      <c r="B89" s="2"/>
      <c r="C89" s="44" t="s">
        <v>107</v>
      </c>
      <c r="D89" s="2"/>
      <c r="E89" s="12"/>
      <c r="F89" s="12"/>
      <c r="G89" s="12">
        <v>1694</v>
      </c>
      <c r="H89" s="2"/>
    </row>
    <row r="90" spans="1:8" ht="13.5" customHeight="1">
      <c r="A90" s="7"/>
      <c r="B90" s="2"/>
      <c r="C90" s="44" t="s">
        <v>86</v>
      </c>
      <c r="D90" s="2"/>
      <c r="E90" s="12"/>
      <c r="F90" s="12"/>
      <c r="G90" s="13">
        <v>-4185</v>
      </c>
      <c r="H90" s="2"/>
    </row>
    <row r="91" spans="1:8" ht="13.5" customHeight="1">
      <c r="A91" s="7"/>
      <c r="B91" s="2"/>
      <c r="C91" s="44" t="s">
        <v>87</v>
      </c>
      <c r="D91" s="2"/>
      <c r="E91" s="12"/>
      <c r="F91" s="12"/>
      <c r="G91" s="12">
        <f>SUM(G87:G90)</f>
        <v>1800</v>
      </c>
      <c r="H91" s="2"/>
    </row>
    <row r="92" spans="1:8" ht="13.5" customHeight="1">
      <c r="A92" s="7"/>
      <c r="B92" s="2"/>
      <c r="C92" s="44" t="s">
        <v>74</v>
      </c>
      <c r="D92" s="2"/>
      <c r="E92" s="12"/>
      <c r="F92" s="12"/>
      <c r="G92" s="12">
        <f>-G82</f>
        <v>-6802</v>
      </c>
      <c r="H92" s="2"/>
    </row>
    <row r="93" spans="1:8" ht="13.5" customHeight="1">
      <c r="A93" s="7"/>
      <c r="B93" s="2"/>
      <c r="C93" s="44" t="s">
        <v>126</v>
      </c>
      <c r="D93" s="2"/>
      <c r="E93" s="12"/>
      <c r="F93" s="12"/>
      <c r="G93" s="12">
        <v>-100</v>
      </c>
      <c r="H93" s="2"/>
    </row>
    <row r="94" spans="1:8" ht="13.5" customHeight="1" thickBot="1">
      <c r="A94" s="7"/>
      <c r="B94" s="2"/>
      <c r="C94" s="44" t="s">
        <v>85</v>
      </c>
      <c r="D94" s="2"/>
      <c r="E94" s="12"/>
      <c r="F94" s="12"/>
      <c r="G94" s="15">
        <f>SUM(G91:G93)</f>
        <v>-5102</v>
      </c>
      <c r="H94" s="2"/>
    </row>
    <row r="95" spans="1:8" ht="13.5" customHeight="1" thickTop="1">
      <c r="A95" s="7"/>
      <c r="B95" s="2"/>
      <c r="C95" s="2"/>
      <c r="D95" s="2"/>
      <c r="E95" s="12"/>
      <c r="F95" s="12"/>
      <c r="G95" s="12"/>
      <c r="H95" s="2"/>
    </row>
    <row r="96" spans="1:8" ht="13.5" customHeight="1">
      <c r="A96" s="7"/>
      <c r="B96" s="2"/>
      <c r="C96" s="2"/>
      <c r="D96" s="2"/>
      <c r="E96" s="12"/>
      <c r="F96" s="12"/>
      <c r="G96" s="12"/>
      <c r="H96" s="2"/>
    </row>
    <row r="97" spans="1:8" ht="13.5" customHeight="1">
      <c r="A97" s="7"/>
      <c r="B97" s="2"/>
      <c r="C97" s="2"/>
      <c r="D97" s="2"/>
      <c r="E97" s="12"/>
      <c r="F97" s="12"/>
      <c r="G97" s="12"/>
      <c r="H97" s="2"/>
    </row>
    <row r="98" spans="1:8" ht="13.5" customHeight="1">
      <c r="A98" s="7"/>
      <c r="B98" s="1" t="s">
        <v>78</v>
      </c>
      <c r="C98" s="25" t="s">
        <v>49</v>
      </c>
      <c r="D98" s="2"/>
      <c r="E98" s="12"/>
      <c r="F98" s="12"/>
      <c r="G98" s="12"/>
      <c r="H98" s="2"/>
    </row>
    <row r="99" spans="1:8" ht="13.5" customHeight="1">
      <c r="A99" s="7"/>
      <c r="B99" s="5"/>
      <c r="C99" s="2"/>
      <c r="D99" s="2"/>
      <c r="E99" s="12"/>
      <c r="F99" s="12"/>
      <c r="G99" s="12"/>
      <c r="H99" s="2"/>
    </row>
    <row r="100" spans="1:14" ht="13.5" customHeight="1">
      <c r="A100" s="1"/>
      <c r="B100" s="7"/>
      <c r="C100" s="59" t="s">
        <v>51</v>
      </c>
      <c r="D100" s="59"/>
      <c r="E100" s="59"/>
      <c r="F100" s="59"/>
      <c r="G100" s="59"/>
      <c r="H100" s="59"/>
      <c r="I100" s="2"/>
      <c r="J100" s="1"/>
      <c r="N100" s="2"/>
    </row>
    <row r="101" spans="1:14" ht="13.5" customHeight="1">
      <c r="A101" s="1"/>
      <c r="B101" s="7"/>
      <c r="C101" s="59"/>
      <c r="D101" s="59"/>
      <c r="E101" s="59"/>
      <c r="F101" s="59"/>
      <c r="G101" s="59"/>
      <c r="H101" s="59"/>
      <c r="I101" s="2"/>
      <c r="J101" s="1"/>
      <c r="N101" s="2"/>
    </row>
    <row r="102" spans="1:8" ht="13.5" customHeight="1">
      <c r="A102" s="7"/>
      <c r="B102" s="25"/>
      <c r="C102" s="2"/>
      <c r="D102" s="2"/>
      <c r="E102" s="12"/>
      <c r="F102" s="12"/>
      <c r="G102" s="41" t="s">
        <v>1</v>
      </c>
      <c r="H102" s="2"/>
    </row>
    <row r="103" spans="1:9" ht="13.5" customHeight="1">
      <c r="A103" s="7"/>
      <c r="B103" s="25"/>
      <c r="C103" s="2"/>
      <c r="D103" s="2"/>
      <c r="E103" s="12"/>
      <c r="F103" s="12"/>
      <c r="G103" s="12"/>
      <c r="H103" s="39"/>
      <c r="I103" s="27"/>
    </row>
    <row r="104" spans="1:8" ht="13.5" customHeight="1" thickBot="1">
      <c r="A104" s="7"/>
      <c r="B104" s="2"/>
      <c r="C104" s="2" t="s">
        <v>5</v>
      </c>
      <c r="D104" s="2"/>
      <c r="E104" s="12"/>
      <c r="F104" s="12"/>
      <c r="G104" s="38">
        <f>'bs'!E27</f>
        <v>25911</v>
      </c>
      <c r="H104" s="2"/>
    </row>
    <row r="105" spans="1:8" ht="13.5" customHeight="1" thickTop="1">
      <c r="A105" s="7"/>
      <c r="B105" s="2"/>
      <c r="C105" s="2"/>
      <c r="D105" s="2"/>
      <c r="E105" s="12"/>
      <c r="F105" s="12"/>
      <c r="G105" s="12"/>
      <c r="H105" s="2"/>
    </row>
    <row r="106" spans="1:8" ht="13.5" customHeight="1">
      <c r="A106" s="7"/>
      <c r="B106" s="2"/>
      <c r="C106" s="2"/>
      <c r="D106" s="2"/>
      <c r="E106" s="12"/>
      <c r="F106" s="12"/>
      <c r="G106" s="12"/>
      <c r="H106" s="2"/>
    </row>
    <row r="107" spans="1:14" ht="13.5" customHeight="1">
      <c r="A107" s="1"/>
      <c r="B107" s="7"/>
      <c r="C107" s="59" t="s">
        <v>123</v>
      </c>
      <c r="D107" s="59"/>
      <c r="E107" s="59"/>
      <c r="F107" s="59"/>
      <c r="G107" s="59"/>
      <c r="H107" s="59"/>
      <c r="I107" s="2"/>
      <c r="J107" s="27"/>
      <c r="N107" s="2"/>
    </row>
    <row r="108" spans="1:14" ht="13.5" customHeight="1">
      <c r="A108" s="1"/>
      <c r="B108" s="7"/>
      <c r="C108" s="59"/>
      <c r="D108" s="59"/>
      <c r="E108" s="59"/>
      <c r="F108" s="59"/>
      <c r="G108" s="59"/>
      <c r="H108" s="59"/>
      <c r="I108" s="2"/>
      <c r="J108" s="1"/>
      <c r="N108" s="2"/>
    </row>
    <row r="109" spans="1:8" ht="13.5" customHeight="1">
      <c r="A109" s="7"/>
      <c r="B109" s="2"/>
      <c r="C109" s="2"/>
      <c r="D109" s="2"/>
      <c r="E109" s="12"/>
      <c r="F109" s="12"/>
      <c r="G109" s="12"/>
      <c r="H109" s="2"/>
    </row>
    <row r="110" spans="1:8" ht="13.5" customHeight="1">
      <c r="A110" s="7"/>
      <c r="B110" s="2"/>
      <c r="C110" s="2"/>
      <c r="D110" s="2"/>
      <c r="E110" s="34"/>
      <c r="G110" s="34"/>
      <c r="H110" s="2"/>
    </row>
    <row r="111" spans="1:8" ht="13.5" customHeight="1">
      <c r="A111" s="56" t="s">
        <v>133</v>
      </c>
      <c r="B111" s="56"/>
      <c r="C111" s="56"/>
      <c r="D111" s="56"/>
      <c r="E111" s="56"/>
      <c r="F111" s="56"/>
      <c r="G111" s="56"/>
      <c r="H111" s="56"/>
    </row>
    <row r="112" spans="1:8" ht="13.5" customHeight="1">
      <c r="A112" s="56" t="s">
        <v>33</v>
      </c>
      <c r="B112" s="56"/>
      <c r="C112" s="56"/>
      <c r="D112" s="56"/>
      <c r="E112" s="56"/>
      <c r="F112" s="56"/>
      <c r="G112" s="56"/>
      <c r="H112" s="56"/>
    </row>
    <row r="113" spans="1:8" ht="13.5" customHeight="1">
      <c r="A113" s="8"/>
      <c r="B113" s="8"/>
      <c r="C113" s="8"/>
      <c r="D113" s="8"/>
      <c r="E113" s="8"/>
      <c r="F113" s="8"/>
      <c r="G113" s="8"/>
      <c r="H113" s="8"/>
    </row>
    <row r="114" spans="1:8" ht="13.5" customHeight="1">
      <c r="A114" s="8"/>
      <c r="B114" s="8"/>
      <c r="C114" s="8"/>
      <c r="D114" s="8"/>
      <c r="E114" s="8"/>
      <c r="F114" s="8"/>
      <c r="G114" s="8"/>
      <c r="H114" s="8"/>
    </row>
    <row r="115" spans="1:8" ht="13.5" customHeight="1">
      <c r="A115" s="8"/>
      <c r="B115" s="8"/>
      <c r="C115" s="8"/>
      <c r="D115" s="8"/>
      <c r="E115" s="8"/>
      <c r="F115" s="8"/>
      <c r="G115" s="8"/>
      <c r="H115" s="8"/>
    </row>
    <row r="116" spans="1:8" ht="13.5" customHeight="1">
      <c r="A116" s="8"/>
      <c r="B116" s="8"/>
      <c r="C116" s="8"/>
      <c r="D116" s="8"/>
      <c r="E116" s="8"/>
      <c r="F116" s="8"/>
      <c r="G116" s="8"/>
      <c r="H116" s="8"/>
    </row>
    <row r="117" spans="1:8" ht="13.5" customHeight="1">
      <c r="A117" s="8"/>
      <c r="B117" s="8"/>
      <c r="C117" s="8"/>
      <c r="D117" s="8"/>
      <c r="E117" s="8"/>
      <c r="F117" s="8"/>
      <c r="G117" s="8"/>
      <c r="H117" s="8"/>
    </row>
    <row r="118" spans="1:8" ht="13.5" customHeight="1">
      <c r="A118" s="8"/>
      <c r="B118" s="8"/>
      <c r="C118" s="8"/>
      <c r="D118" s="8"/>
      <c r="E118" s="8"/>
      <c r="F118" s="8"/>
      <c r="G118" s="8"/>
      <c r="H118" s="8"/>
    </row>
    <row r="119" spans="1:8" ht="13.5" customHeight="1">
      <c r="A119" s="8"/>
      <c r="B119" s="8"/>
      <c r="C119" s="8"/>
      <c r="D119" s="8"/>
      <c r="E119" s="8"/>
      <c r="F119" s="8"/>
      <c r="G119" s="8"/>
      <c r="H119" s="8"/>
    </row>
    <row r="120" spans="1:8" ht="13.5" customHeight="1">
      <c r="A120" s="8"/>
      <c r="B120" s="8"/>
      <c r="C120" s="8"/>
      <c r="D120" s="8"/>
      <c r="E120" s="8"/>
      <c r="F120" s="8"/>
      <c r="G120" s="8"/>
      <c r="H120" s="8"/>
    </row>
    <row r="121" spans="1:8" ht="13.5" customHeight="1">
      <c r="A121" s="8"/>
      <c r="B121" s="8"/>
      <c r="C121" s="8"/>
      <c r="D121" s="8"/>
      <c r="E121" s="8"/>
      <c r="F121" s="8"/>
      <c r="G121" s="8"/>
      <c r="H121" s="8"/>
    </row>
    <row r="122" spans="1:8" ht="13.5" customHeight="1">
      <c r="A122" s="8"/>
      <c r="B122" s="8"/>
      <c r="C122" s="8"/>
      <c r="D122" s="8"/>
      <c r="E122" s="8"/>
      <c r="F122" s="8"/>
      <c r="G122" s="8"/>
      <c r="H122" s="8"/>
    </row>
    <row r="123" spans="1:8" ht="13.5" customHeight="1">
      <c r="A123" s="8"/>
      <c r="B123" s="8"/>
      <c r="C123" s="8"/>
      <c r="D123" s="8"/>
      <c r="E123" s="8"/>
      <c r="F123" s="8"/>
      <c r="G123" s="8"/>
      <c r="H123" s="8"/>
    </row>
    <row r="124" spans="1:8" ht="17.25" customHeight="1">
      <c r="A124" s="8"/>
      <c r="B124" s="8"/>
      <c r="C124" s="8"/>
      <c r="D124" s="8"/>
      <c r="E124" s="8"/>
      <c r="F124" s="8"/>
      <c r="G124" s="8"/>
      <c r="H124" s="8"/>
    </row>
    <row r="125" spans="1:8" ht="13.5" customHeight="1">
      <c r="A125" s="8"/>
      <c r="B125" s="8"/>
      <c r="C125" s="8"/>
      <c r="D125" s="8"/>
      <c r="E125" s="8"/>
      <c r="F125" s="8"/>
      <c r="G125" s="8"/>
      <c r="H125" s="8"/>
    </row>
    <row r="126" spans="1:8" ht="13.5" customHeight="1">
      <c r="A126" s="8"/>
      <c r="B126" s="8"/>
      <c r="C126" s="8"/>
      <c r="D126" s="8"/>
      <c r="E126" s="8"/>
      <c r="F126" s="8"/>
      <c r="G126" s="8"/>
      <c r="H126" s="8"/>
    </row>
    <row r="127" spans="1:8" ht="13.5" customHeight="1">
      <c r="A127" s="8"/>
      <c r="B127" s="8"/>
      <c r="C127" s="8"/>
      <c r="D127" s="8"/>
      <c r="E127" s="8"/>
      <c r="F127" s="8"/>
      <c r="G127" s="8"/>
      <c r="H127" s="8"/>
    </row>
    <row r="128" spans="1:8" ht="13.5" customHeight="1">
      <c r="A128" s="8"/>
      <c r="B128" s="8"/>
      <c r="C128" s="8"/>
      <c r="D128" s="8"/>
      <c r="E128" s="8"/>
      <c r="F128" s="8"/>
      <c r="G128" s="8"/>
      <c r="H128" s="8"/>
    </row>
    <row r="129" spans="1:8" ht="13.5" customHeight="1">
      <c r="A129" s="8"/>
      <c r="B129" s="8"/>
      <c r="C129" s="7">
        <v>5</v>
      </c>
      <c r="D129" s="8"/>
      <c r="E129" s="8"/>
      <c r="F129" s="8"/>
      <c r="G129" s="8"/>
      <c r="H129" s="8"/>
    </row>
    <row r="130" spans="1:8" ht="13.5" customHeight="1">
      <c r="A130" s="8"/>
      <c r="B130" s="8"/>
      <c r="D130" s="8"/>
      <c r="E130" s="8"/>
      <c r="F130" s="8"/>
      <c r="G130" s="8"/>
      <c r="H130" s="8"/>
    </row>
    <row r="131" spans="1:8" ht="13.5" customHeight="1">
      <c r="A131" s="7"/>
      <c r="B131" s="2"/>
      <c r="D131" s="2"/>
      <c r="E131" s="2"/>
      <c r="G131" s="2"/>
      <c r="H131" s="2"/>
    </row>
    <row r="133" ht="13.5" customHeight="1">
      <c r="E133" s="27"/>
    </row>
    <row r="134" spans="5:7" ht="13.5" customHeight="1">
      <c r="E134" s="27"/>
      <c r="F134" s="27"/>
      <c r="G134" s="27"/>
    </row>
  </sheetData>
  <mergeCells count="11">
    <mergeCell ref="A9:H9"/>
    <mergeCell ref="A111:H111"/>
    <mergeCell ref="A112:H112"/>
    <mergeCell ref="A8:H8"/>
    <mergeCell ref="C100:H101"/>
    <mergeCell ref="C107:H108"/>
    <mergeCell ref="B70:I70"/>
    <mergeCell ref="A3:H3"/>
    <mergeCell ref="A4:H4"/>
    <mergeCell ref="A5:H5"/>
    <mergeCell ref="A6:H6"/>
  </mergeCells>
  <printOptions horizontalCentered="1"/>
  <pageMargins left="0.75" right="0.75" top="0.97" bottom="0.66" header="0.5" footer="0.5"/>
  <pageSetup horizontalDpi="300" verticalDpi="300" orientation="portrait" paperSize="9" scale="79" r:id="rId1"/>
  <headerFooter alignWithMargins="0">
    <oddFooter>&amp;R&amp;T&amp;D</oddFooter>
  </headerFooter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gdd</dc:creator>
  <cp:keywords/>
  <dc:description/>
  <cp:lastModifiedBy>MNC1</cp:lastModifiedBy>
  <cp:lastPrinted>2004-04-21T09:29:23Z</cp:lastPrinted>
  <dcterms:created xsi:type="dcterms:W3CDTF">1999-05-12T04:05:47Z</dcterms:created>
  <dcterms:modified xsi:type="dcterms:W3CDTF">2004-04-21T10:24:05Z</dcterms:modified>
  <cp:category/>
  <cp:version/>
  <cp:contentType/>
  <cp:contentStatus/>
</cp:coreProperties>
</file>